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X:\Ferdinand\BRIDGE\DKL\seizoen 2026-2027\"/>
    </mc:Choice>
  </mc:AlternateContent>
  <xr:revisionPtr revIDLastSave="0" documentId="13_ncr:1_{B8158F16-722D-4898-9495-B0222E8057B0}" xr6:coauthVersionLast="47" xr6:coauthVersionMax="47" xr10:uidLastSave="{00000000-0000-0000-0000-000000000000}"/>
  <bookViews>
    <workbookView xWindow="-98" yWindow="-98" windowWidth="21795" windowHeight="13875" tabRatio="500" firstSheet="1" activeTab="3" xr2:uid="{00000000-000D-0000-FFFF-FFFF00000000}"/>
  </bookViews>
  <sheets>
    <sheet name="Hoofdklasse (12 teams)" sheetId="4" r:id="rId1"/>
    <sheet name="1e klasse A (11 teams)" sheetId="5" r:id="rId2"/>
    <sheet name="1e klasse B (12 teams)" sheetId="8" r:id="rId3"/>
    <sheet name="2e klasse (12 teams)" sheetId="7" r:id="rId4"/>
  </sheets>
  <calcPr calcId="191029"/>
  <extLst>
    <ext xmlns:x14="http://schemas.microsoft.com/office/spreadsheetml/2009/9/main" uri="{79F54976-1DA5-4618-B147-4CDE4B953A38}">
      <x14:workbookPr defaultImageDpi="32767"/>
    </ext>
  </extLst>
</workbook>
</file>

<file path=xl/calcChain.xml><?xml version="1.0" encoding="utf-8"?>
<calcChain xmlns="http://schemas.openxmlformats.org/spreadsheetml/2006/main">
  <c r="F102" i="8" l="1"/>
  <c r="D102" i="8"/>
  <c r="B102" i="8"/>
  <c r="F101" i="8"/>
  <c r="D101" i="8"/>
  <c r="B101" i="8"/>
  <c r="F100" i="8"/>
  <c r="D100" i="8"/>
  <c r="B100" i="8"/>
  <c r="F99" i="8"/>
  <c r="D99" i="8"/>
  <c r="B99" i="8"/>
  <c r="F98" i="8"/>
  <c r="D98" i="8"/>
  <c r="B98" i="8"/>
  <c r="F97" i="8"/>
  <c r="D97" i="8"/>
  <c r="B97" i="8"/>
  <c r="D96" i="8"/>
  <c r="F94" i="8"/>
  <c r="D94" i="8"/>
  <c r="B94" i="8"/>
  <c r="F93" i="8"/>
  <c r="D93" i="8"/>
  <c r="B93" i="8"/>
  <c r="F92" i="8"/>
  <c r="D92" i="8"/>
  <c r="B92" i="8"/>
  <c r="F91" i="8"/>
  <c r="D91" i="8"/>
  <c r="B91" i="8"/>
  <c r="F90" i="8"/>
  <c r="D90" i="8"/>
  <c r="B90" i="8"/>
  <c r="F89" i="8"/>
  <c r="D89" i="8"/>
  <c r="B89" i="8"/>
  <c r="D88" i="8"/>
  <c r="F86" i="8"/>
  <c r="D86" i="8"/>
  <c r="B86" i="8"/>
  <c r="F85" i="8"/>
  <c r="D85" i="8"/>
  <c r="B85" i="8"/>
  <c r="F84" i="8"/>
  <c r="D84" i="8"/>
  <c r="B84" i="8"/>
  <c r="F83" i="8"/>
  <c r="D83" i="8"/>
  <c r="B83" i="8"/>
  <c r="F82" i="8"/>
  <c r="D82" i="8"/>
  <c r="B82" i="8"/>
  <c r="F81" i="8"/>
  <c r="D81" i="8"/>
  <c r="B81" i="8"/>
  <c r="D80" i="8"/>
  <c r="F78" i="8"/>
  <c r="D78" i="8"/>
  <c r="B78" i="8"/>
  <c r="F77" i="8"/>
  <c r="D77" i="8"/>
  <c r="B77" i="8"/>
  <c r="F76" i="8"/>
  <c r="D76" i="8"/>
  <c r="B76" i="8"/>
  <c r="F75" i="8"/>
  <c r="D75" i="8"/>
  <c r="B75" i="8"/>
  <c r="F74" i="8"/>
  <c r="D74" i="8"/>
  <c r="B74" i="8"/>
  <c r="F73" i="8"/>
  <c r="D73" i="8"/>
  <c r="B73" i="8"/>
  <c r="D72" i="8"/>
  <c r="F70" i="8"/>
  <c r="D70" i="8"/>
  <c r="B70" i="8"/>
  <c r="F69" i="8"/>
  <c r="D69" i="8"/>
  <c r="B69" i="8"/>
  <c r="F68" i="8"/>
  <c r="D68" i="8"/>
  <c r="B68" i="8"/>
  <c r="F67" i="8"/>
  <c r="D67" i="8"/>
  <c r="B67" i="8"/>
  <c r="F66" i="8"/>
  <c r="D66" i="8"/>
  <c r="B66" i="8"/>
  <c r="F65" i="8"/>
  <c r="D65" i="8"/>
  <c r="B65" i="8"/>
  <c r="D64" i="8"/>
  <c r="F62" i="8"/>
  <c r="D62" i="8"/>
  <c r="B62" i="8"/>
  <c r="F61" i="8"/>
  <c r="D61" i="8"/>
  <c r="B61" i="8"/>
  <c r="F60" i="8"/>
  <c r="D60" i="8"/>
  <c r="B60" i="8"/>
  <c r="F59" i="8"/>
  <c r="D59" i="8"/>
  <c r="B59" i="8"/>
  <c r="F58" i="8"/>
  <c r="D58" i="8"/>
  <c r="B58" i="8"/>
  <c r="F57" i="8"/>
  <c r="D57" i="8"/>
  <c r="B57" i="8"/>
  <c r="D56" i="8"/>
  <c r="F54" i="8"/>
  <c r="D54" i="8"/>
  <c r="B54" i="8"/>
  <c r="F53" i="8"/>
  <c r="D53" i="8"/>
  <c r="B53" i="8"/>
  <c r="F52" i="8"/>
  <c r="D52" i="8"/>
  <c r="B52" i="8"/>
  <c r="F51" i="8"/>
  <c r="D51" i="8"/>
  <c r="B51" i="8"/>
  <c r="F50" i="8"/>
  <c r="D50" i="8"/>
  <c r="B50" i="8"/>
  <c r="F49" i="8"/>
  <c r="D49" i="8"/>
  <c r="B49" i="8"/>
  <c r="D48" i="8"/>
  <c r="F46" i="8"/>
  <c r="D46" i="8"/>
  <c r="B46" i="8"/>
  <c r="F45" i="8"/>
  <c r="D45" i="8"/>
  <c r="B45" i="8"/>
  <c r="F44" i="8"/>
  <c r="D44" i="8"/>
  <c r="B44" i="8"/>
  <c r="F43" i="8"/>
  <c r="D43" i="8"/>
  <c r="B43" i="8"/>
  <c r="F42" i="8"/>
  <c r="D42" i="8"/>
  <c r="B42" i="8"/>
  <c r="F41" i="8"/>
  <c r="D41" i="8"/>
  <c r="B41" i="8"/>
  <c r="D40" i="8"/>
  <c r="F38" i="8"/>
  <c r="D38" i="8"/>
  <c r="B38" i="8"/>
  <c r="F37" i="8"/>
  <c r="D37" i="8"/>
  <c r="B37" i="8"/>
  <c r="F36" i="8"/>
  <c r="D36" i="8"/>
  <c r="B36" i="8"/>
  <c r="F35" i="8"/>
  <c r="D35" i="8"/>
  <c r="B35" i="8"/>
  <c r="F34" i="8"/>
  <c r="D34" i="8"/>
  <c r="B34" i="8"/>
  <c r="F33" i="8"/>
  <c r="D33" i="8"/>
  <c r="B33" i="8"/>
  <c r="D32" i="8"/>
  <c r="F30" i="8"/>
  <c r="D30" i="8"/>
  <c r="B30" i="8"/>
  <c r="F29" i="8"/>
  <c r="D29" i="8"/>
  <c r="B29" i="8"/>
  <c r="F28" i="8"/>
  <c r="D28" i="8"/>
  <c r="B28" i="8"/>
  <c r="F27" i="8"/>
  <c r="D27" i="8"/>
  <c r="B27" i="8"/>
  <c r="F26" i="8"/>
  <c r="D26" i="8"/>
  <c r="B26" i="8"/>
  <c r="F25" i="8"/>
  <c r="D25" i="8"/>
  <c r="B25" i="8"/>
  <c r="D24" i="8"/>
  <c r="F22" i="8"/>
  <c r="D22" i="8"/>
  <c r="B22" i="8"/>
  <c r="F21" i="8"/>
  <c r="D21" i="8"/>
  <c r="B21" i="8"/>
  <c r="F20" i="8"/>
  <c r="D20" i="8"/>
  <c r="B20" i="8"/>
  <c r="F19" i="8"/>
  <c r="D19" i="8"/>
  <c r="B19" i="8"/>
  <c r="F18" i="8"/>
  <c r="D18" i="8"/>
  <c r="B18" i="8"/>
  <c r="F17" i="8"/>
  <c r="D17" i="8"/>
  <c r="B17" i="8"/>
  <c r="D16" i="8"/>
  <c r="R13" i="8"/>
  <c r="Q13" i="8"/>
  <c r="R12" i="8"/>
  <c r="Q12" i="8"/>
  <c r="R11" i="8"/>
  <c r="Q11" i="8"/>
  <c r="R10" i="8"/>
  <c r="Q10" i="8"/>
  <c r="R9" i="8"/>
  <c r="Q9" i="8"/>
  <c r="R8" i="8"/>
  <c r="Q8" i="8"/>
  <c r="R7" i="8"/>
  <c r="Q7" i="8"/>
  <c r="R6" i="8"/>
  <c r="Q6" i="8"/>
  <c r="R5" i="8"/>
  <c r="Q5" i="8"/>
  <c r="R4" i="8"/>
  <c r="Q4" i="8"/>
  <c r="R3" i="8"/>
  <c r="Q3" i="8"/>
  <c r="R2" i="8"/>
  <c r="Q2" i="8"/>
  <c r="F34" i="7"/>
  <c r="D34" i="7"/>
  <c r="B34" i="7"/>
  <c r="F46" i="7"/>
  <c r="D46" i="7"/>
  <c r="B46" i="7"/>
  <c r="F46" i="5"/>
  <c r="D46" i="5"/>
  <c r="B46" i="5"/>
  <c r="F46" i="4"/>
  <c r="D46" i="4"/>
  <c r="B46" i="4"/>
  <c r="B66" i="7"/>
  <c r="B65" i="7"/>
  <c r="R13" i="7"/>
  <c r="Q13" i="7"/>
  <c r="R12" i="7"/>
  <c r="Q12" i="7"/>
  <c r="R11" i="7"/>
  <c r="Q11" i="7"/>
  <c r="R10" i="7"/>
  <c r="Q10" i="7"/>
  <c r="R9" i="7"/>
  <c r="Q9" i="7"/>
  <c r="R8" i="7"/>
  <c r="Q8" i="7"/>
  <c r="R7" i="7"/>
  <c r="Q7" i="7"/>
  <c r="R6" i="7"/>
  <c r="Q6" i="7"/>
  <c r="R5" i="7"/>
  <c r="Q5" i="7"/>
  <c r="R4" i="7"/>
  <c r="Q4" i="7"/>
  <c r="R3" i="7"/>
  <c r="Q3" i="7"/>
  <c r="R2" i="7"/>
  <c r="Q2" i="7"/>
  <c r="F102" i="7"/>
  <c r="D102" i="7"/>
  <c r="B102" i="7"/>
  <c r="F101" i="7"/>
  <c r="D101" i="7"/>
  <c r="B101" i="7"/>
  <c r="F100" i="7"/>
  <c r="D100" i="7"/>
  <c r="B100" i="7"/>
  <c r="F99" i="7"/>
  <c r="D99" i="7"/>
  <c r="B99" i="7"/>
  <c r="F98" i="7"/>
  <c r="D98" i="7"/>
  <c r="B98" i="7"/>
  <c r="F97" i="7"/>
  <c r="D97" i="7"/>
  <c r="B97" i="7"/>
  <c r="D96" i="7"/>
  <c r="F94" i="7"/>
  <c r="D94" i="7"/>
  <c r="B94" i="7"/>
  <c r="F93" i="7"/>
  <c r="D93" i="7"/>
  <c r="B93" i="7"/>
  <c r="F92" i="7"/>
  <c r="D92" i="7"/>
  <c r="B92" i="7"/>
  <c r="F91" i="7"/>
  <c r="D91" i="7"/>
  <c r="B91" i="7"/>
  <c r="F90" i="7"/>
  <c r="D90" i="7"/>
  <c r="B90" i="7"/>
  <c r="F89" i="7"/>
  <c r="D89" i="7"/>
  <c r="B89" i="7"/>
  <c r="D88" i="7"/>
  <c r="F86" i="7"/>
  <c r="D86" i="7"/>
  <c r="B86" i="7"/>
  <c r="F85" i="7"/>
  <c r="D85" i="7"/>
  <c r="B85" i="7"/>
  <c r="F84" i="7"/>
  <c r="D84" i="7"/>
  <c r="B84" i="7"/>
  <c r="F83" i="7"/>
  <c r="D83" i="7"/>
  <c r="B83" i="7"/>
  <c r="F82" i="7"/>
  <c r="D82" i="7"/>
  <c r="B82" i="7"/>
  <c r="F81" i="7"/>
  <c r="D81" i="7"/>
  <c r="B81" i="7"/>
  <c r="D80" i="7"/>
  <c r="F78" i="7"/>
  <c r="D78" i="7"/>
  <c r="B78" i="7"/>
  <c r="F77" i="7"/>
  <c r="D77" i="7"/>
  <c r="B77" i="7"/>
  <c r="F76" i="7"/>
  <c r="D76" i="7"/>
  <c r="B76" i="7"/>
  <c r="F75" i="7"/>
  <c r="D75" i="7"/>
  <c r="B75" i="7"/>
  <c r="F74" i="7"/>
  <c r="D74" i="7"/>
  <c r="B74" i="7"/>
  <c r="F73" i="7"/>
  <c r="D73" i="7"/>
  <c r="B73" i="7"/>
  <c r="D72" i="7"/>
  <c r="F70" i="7"/>
  <c r="D70" i="7"/>
  <c r="B70" i="7"/>
  <c r="F69" i="7"/>
  <c r="D69" i="7"/>
  <c r="B69" i="7"/>
  <c r="F68" i="7"/>
  <c r="D68" i="7"/>
  <c r="B68" i="7"/>
  <c r="F67" i="7"/>
  <c r="D67" i="7"/>
  <c r="B67" i="7"/>
  <c r="F66" i="7"/>
  <c r="D66" i="7"/>
  <c r="F65" i="7"/>
  <c r="D65" i="7"/>
  <c r="D64" i="7"/>
  <c r="F62" i="7"/>
  <c r="D62" i="7"/>
  <c r="B62" i="7"/>
  <c r="F61" i="7"/>
  <c r="D61" i="7"/>
  <c r="B61" i="7"/>
  <c r="F60" i="7"/>
  <c r="D60" i="7"/>
  <c r="B60" i="7"/>
  <c r="F59" i="7"/>
  <c r="D59" i="7"/>
  <c r="B59" i="7"/>
  <c r="F58" i="7"/>
  <c r="D58" i="7"/>
  <c r="B58" i="7"/>
  <c r="F57" i="7"/>
  <c r="D57" i="7"/>
  <c r="B57" i="7"/>
  <c r="D56" i="7"/>
  <c r="F54" i="7"/>
  <c r="D54" i="7"/>
  <c r="B54" i="7"/>
  <c r="F53" i="7"/>
  <c r="D53" i="7"/>
  <c r="B53" i="7"/>
  <c r="F52" i="7"/>
  <c r="D52" i="7"/>
  <c r="B52" i="7"/>
  <c r="F51" i="7"/>
  <c r="D51" i="7"/>
  <c r="B51" i="7"/>
  <c r="F50" i="7"/>
  <c r="D50" i="7"/>
  <c r="B50" i="7"/>
  <c r="F49" i="7"/>
  <c r="D49" i="7"/>
  <c r="B49" i="7"/>
  <c r="D48" i="7"/>
  <c r="F45" i="7"/>
  <c r="D45" i="7"/>
  <c r="B45" i="7"/>
  <c r="F44" i="7"/>
  <c r="D44" i="7"/>
  <c r="B44" i="7"/>
  <c r="F43" i="7"/>
  <c r="D43" i="7"/>
  <c r="B43" i="7"/>
  <c r="F42" i="7"/>
  <c r="D42" i="7"/>
  <c r="B42" i="7"/>
  <c r="F41" i="7"/>
  <c r="D41" i="7"/>
  <c r="B41" i="7"/>
  <c r="D40" i="7"/>
  <c r="F38" i="7"/>
  <c r="D38" i="7"/>
  <c r="B38" i="7"/>
  <c r="F37" i="7"/>
  <c r="D37" i="7"/>
  <c r="B37" i="7"/>
  <c r="F36" i="7"/>
  <c r="D36" i="7"/>
  <c r="B36" i="7"/>
  <c r="F35" i="7"/>
  <c r="D35" i="7"/>
  <c r="B35" i="7"/>
  <c r="F33" i="7"/>
  <c r="D33" i="7"/>
  <c r="B33" i="7"/>
  <c r="D32" i="7"/>
  <c r="F30" i="7"/>
  <c r="D30" i="7"/>
  <c r="B30" i="7"/>
  <c r="F29" i="7"/>
  <c r="D29" i="7"/>
  <c r="B29" i="7"/>
  <c r="F28" i="7"/>
  <c r="D28" i="7"/>
  <c r="B28" i="7"/>
  <c r="F27" i="7"/>
  <c r="D27" i="7"/>
  <c r="B27" i="7"/>
  <c r="F26" i="7"/>
  <c r="D26" i="7"/>
  <c r="B26" i="7"/>
  <c r="F25" i="7"/>
  <c r="D25" i="7"/>
  <c r="B25" i="7"/>
  <c r="D24" i="7"/>
  <c r="F22" i="7"/>
  <c r="D22" i="7"/>
  <c r="B22" i="7"/>
  <c r="F21" i="7"/>
  <c r="D21" i="7"/>
  <c r="B21" i="7"/>
  <c r="F20" i="7"/>
  <c r="D20" i="7"/>
  <c r="B20" i="7"/>
  <c r="F19" i="7"/>
  <c r="D19" i="7"/>
  <c r="B19" i="7"/>
  <c r="F18" i="7"/>
  <c r="D18" i="7"/>
  <c r="B18" i="7"/>
  <c r="F17" i="7"/>
  <c r="D17" i="7"/>
  <c r="B17" i="7"/>
  <c r="D16" i="7"/>
  <c r="F102" i="5"/>
  <c r="D102" i="5"/>
  <c r="B102" i="5"/>
  <c r="F101" i="5"/>
  <c r="D101" i="5"/>
  <c r="B101" i="5"/>
  <c r="F100" i="5"/>
  <c r="D100" i="5"/>
  <c r="B100" i="5"/>
  <c r="F99" i="5"/>
  <c r="D99" i="5"/>
  <c r="B99" i="5"/>
  <c r="F98" i="5"/>
  <c r="D98" i="5"/>
  <c r="B98" i="5"/>
  <c r="F97" i="5"/>
  <c r="D97" i="5"/>
  <c r="B97" i="5"/>
  <c r="D96" i="5"/>
  <c r="F94" i="5"/>
  <c r="D94" i="5"/>
  <c r="B94" i="5"/>
  <c r="F93" i="5"/>
  <c r="D93" i="5"/>
  <c r="B93" i="5"/>
  <c r="F92" i="5"/>
  <c r="D92" i="5"/>
  <c r="B92" i="5"/>
  <c r="F91" i="5"/>
  <c r="D91" i="5"/>
  <c r="B91" i="5"/>
  <c r="F90" i="5"/>
  <c r="D90" i="5"/>
  <c r="B90" i="5"/>
  <c r="F89" i="5"/>
  <c r="D89" i="5"/>
  <c r="B89" i="5"/>
  <c r="D88" i="5"/>
  <c r="F86" i="5"/>
  <c r="D86" i="5"/>
  <c r="B86" i="5"/>
  <c r="F85" i="5"/>
  <c r="D85" i="5"/>
  <c r="B85" i="5"/>
  <c r="F84" i="5"/>
  <c r="D84" i="5"/>
  <c r="B84" i="5"/>
  <c r="F83" i="5"/>
  <c r="D83" i="5"/>
  <c r="B83" i="5"/>
  <c r="F82" i="5"/>
  <c r="D82" i="5"/>
  <c r="B82" i="5"/>
  <c r="F81" i="5"/>
  <c r="D81" i="5"/>
  <c r="B81" i="5"/>
  <c r="D80" i="5"/>
  <c r="F78" i="5"/>
  <c r="D78" i="5"/>
  <c r="B78" i="5"/>
  <c r="F77" i="5"/>
  <c r="D77" i="5"/>
  <c r="B77" i="5"/>
  <c r="F76" i="5"/>
  <c r="D76" i="5"/>
  <c r="B76" i="5"/>
  <c r="F75" i="5"/>
  <c r="D75" i="5"/>
  <c r="B75" i="5"/>
  <c r="F74" i="5"/>
  <c r="D74" i="5"/>
  <c r="B74" i="5"/>
  <c r="F73" i="5"/>
  <c r="D73" i="5"/>
  <c r="B73" i="5"/>
  <c r="D72" i="5"/>
  <c r="F70" i="5"/>
  <c r="D70" i="5"/>
  <c r="B70" i="5"/>
  <c r="F69" i="5"/>
  <c r="D69" i="5"/>
  <c r="B69" i="5"/>
  <c r="F68" i="5"/>
  <c r="D68" i="5"/>
  <c r="B68" i="5"/>
  <c r="F67" i="5"/>
  <c r="D67" i="5"/>
  <c r="B67" i="5"/>
  <c r="F66" i="5"/>
  <c r="D66" i="5"/>
  <c r="B66" i="5"/>
  <c r="F65" i="5"/>
  <c r="D65" i="5"/>
  <c r="B65" i="5"/>
  <c r="D64" i="5"/>
  <c r="F62" i="5"/>
  <c r="D62" i="5"/>
  <c r="B62" i="5"/>
  <c r="F61" i="5"/>
  <c r="D61" i="5"/>
  <c r="B61" i="5"/>
  <c r="F60" i="5"/>
  <c r="D60" i="5"/>
  <c r="B60" i="5"/>
  <c r="F59" i="5"/>
  <c r="D59" i="5"/>
  <c r="B59" i="5"/>
  <c r="F58" i="5"/>
  <c r="D58" i="5"/>
  <c r="B58" i="5"/>
  <c r="F57" i="5"/>
  <c r="D57" i="5"/>
  <c r="B57" i="5"/>
  <c r="D56" i="5"/>
  <c r="F54" i="5"/>
  <c r="D54" i="5"/>
  <c r="B54" i="5"/>
  <c r="F53" i="5"/>
  <c r="D53" i="5"/>
  <c r="B53" i="5"/>
  <c r="F52" i="5"/>
  <c r="D52" i="5"/>
  <c r="B52" i="5"/>
  <c r="F51" i="5"/>
  <c r="D51" i="5"/>
  <c r="B51" i="5"/>
  <c r="F50" i="5"/>
  <c r="D50" i="5"/>
  <c r="B50" i="5"/>
  <c r="F49" i="5"/>
  <c r="D49" i="5"/>
  <c r="B49" i="5"/>
  <c r="D48" i="5"/>
  <c r="F45" i="5"/>
  <c r="D45" i="5"/>
  <c r="B45" i="5"/>
  <c r="F44" i="5"/>
  <c r="D44" i="5"/>
  <c r="B44" i="5"/>
  <c r="F43" i="5"/>
  <c r="D43" i="5"/>
  <c r="B43" i="5"/>
  <c r="F42" i="5"/>
  <c r="D42" i="5"/>
  <c r="B42" i="5"/>
  <c r="F41" i="5"/>
  <c r="D41" i="5"/>
  <c r="B41" i="5"/>
  <c r="D40" i="5"/>
  <c r="F38" i="5"/>
  <c r="D38" i="5"/>
  <c r="B38" i="5"/>
  <c r="F37" i="5"/>
  <c r="D37" i="5"/>
  <c r="B37" i="5"/>
  <c r="F36" i="5"/>
  <c r="D36" i="5"/>
  <c r="B36" i="5"/>
  <c r="F35" i="5"/>
  <c r="D35" i="5"/>
  <c r="B35" i="5"/>
  <c r="F34" i="5"/>
  <c r="D34" i="5"/>
  <c r="B34" i="5"/>
  <c r="F33" i="5"/>
  <c r="D33" i="5"/>
  <c r="B33" i="5"/>
  <c r="D32" i="5"/>
  <c r="F30" i="5"/>
  <c r="D30" i="5"/>
  <c r="B30" i="5"/>
  <c r="F29" i="5"/>
  <c r="D29" i="5"/>
  <c r="B29" i="5"/>
  <c r="F28" i="5"/>
  <c r="D28" i="5"/>
  <c r="B28" i="5"/>
  <c r="F27" i="5"/>
  <c r="D27" i="5"/>
  <c r="B27" i="5"/>
  <c r="F26" i="5"/>
  <c r="D26" i="5"/>
  <c r="B26" i="5"/>
  <c r="F25" i="5"/>
  <c r="D25" i="5"/>
  <c r="B25" i="5"/>
  <c r="D24" i="5"/>
  <c r="F22" i="5"/>
  <c r="D22" i="5"/>
  <c r="B22" i="5"/>
  <c r="F21" i="5"/>
  <c r="D21" i="5"/>
  <c r="B21" i="5"/>
  <c r="F20" i="5"/>
  <c r="D20" i="5"/>
  <c r="B20" i="5"/>
  <c r="F19" i="5"/>
  <c r="D19" i="5"/>
  <c r="B19" i="5"/>
  <c r="F18" i="5"/>
  <c r="D18" i="5"/>
  <c r="B18" i="5"/>
  <c r="F17" i="5"/>
  <c r="D17" i="5"/>
  <c r="B17" i="5"/>
  <c r="D16" i="5"/>
  <c r="R13" i="5"/>
  <c r="Q13" i="5"/>
  <c r="R12" i="5"/>
  <c r="Q12" i="5"/>
  <c r="R11" i="5"/>
  <c r="Q11" i="5"/>
  <c r="R10" i="5"/>
  <c r="Q10" i="5"/>
  <c r="R9" i="5"/>
  <c r="Q9" i="5"/>
  <c r="R8" i="5"/>
  <c r="Q8" i="5"/>
  <c r="R7" i="5"/>
  <c r="Q7" i="5"/>
  <c r="R6" i="5"/>
  <c r="Q6" i="5"/>
  <c r="R5" i="5"/>
  <c r="Q5" i="5"/>
  <c r="R4" i="5"/>
  <c r="Q4" i="5"/>
  <c r="R3" i="5"/>
  <c r="Q3" i="5"/>
  <c r="R2" i="5"/>
  <c r="Q2" i="5"/>
  <c r="D96" i="4"/>
  <c r="D88" i="4"/>
  <c r="D80" i="4"/>
  <c r="D72" i="4"/>
  <c r="D64" i="4"/>
  <c r="D56" i="4"/>
  <c r="D48" i="4"/>
  <c r="D40" i="4"/>
  <c r="D32" i="4"/>
  <c r="D24" i="4"/>
  <c r="D16" i="4"/>
  <c r="B102" i="4"/>
  <c r="B101" i="4"/>
  <c r="B100" i="4"/>
  <c r="B99" i="4"/>
  <c r="B98" i="4"/>
  <c r="B97" i="4"/>
  <c r="F102" i="4"/>
  <c r="F101" i="4"/>
  <c r="F100" i="4"/>
  <c r="F99" i="4"/>
  <c r="F98" i="4"/>
  <c r="F97" i="4"/>
  <c r="D102" i="4"/>
  <c r="D101" i="4"/>
  <c r="D100" i="4"/>
  <c r="D99" i="4"/>
  <c r="D98" i="4"/>
  <c r="D97" i="4"/>
  <c r="B94" i="4"/>
  <c r="B93" i="4"/>
  <c r="B92" i="4"/>
  <c r="B91" i="4"/>
  <c r="B90" i="4"/>
  <c r="B89" i="4"/>
  <c r="F94" i="4"/>
  <c r="F93" i="4"/>
  <c r="F92" i="4"/>
  <c r="F91" i="4"/>
  <c r="F90" i="4"/>
  <c r="F89" i="4"/>
  <c r="D94" i="4"/>
  <c r="D93" i="4"/>
  <c r="D92" i="4"/>
  <c r="D91" i="4"/>
  <c r="D90" i="4"/>
  <c r="D89" i="4"/>
  <c r="B86" i="4"/>
  <c r="B85" i="4"/>
  <c r="B84" i="4"/>
  <c r="B83" i="4"/>
  <c r="B82" i="4"/>
  <c r="B81" i="4"/>
  <c r="F86" i="4"/>
  <c r="F85" i="4"/>
  <c r="F84" i="4"/>
  <c r="F83" i="4"/>
  <c r="F82" i="4"/>
  <c r="F81" i="4"/>
  <c r="D86" i="4"/>
  <c r="D85" i="4"/>
  <c r="D84" i="4"/>
  <c r="D83" i="4"/>
  <c r="D82" i="4"/>
  <c r="D81" i="4"/>
  <c r="B78" i="4"/>
  <c r="B77" i="4"/>
  <c r="B76" i="4"/>
  <c r="B75" i="4"/>
  <c r="B74" i="4"/>
  <c r="B73" i="4"/>
  <c r="F78" i="4"/>
  <c r="F77" i="4"/>
  <c r="F76" i="4"/>
  <c r="F75" i="4"/>
  <c r="F74" i="4"/>
  <c r="F73" i="4"/>
  <c r="D78" i="4"/>
  <c r="D77" i="4"/>
  <c r="D76" i="4"/>
  <c r="D75" i="4"/>
  <c r="D74" i="4"/>
  <c r="D73" i="4"/>
  <c r="B70" i="4"/>
  <c r="B69" i="4"/>
  <c r="B68" i="4"/>
  <c r="B67" i="4"/>
  <c r="B66" i="4"/>
  <c r="B65" i="4"/>
  <c r="F70" i="4"/>
  <c r="F69" i="4"/>
  <c r="F68" i="4"/>
  <c r="F67" i="4"/>
  <c r="F66" i="4"/>
  <c r="F65" i="4"/>
  <c r="D70" i="4"/>
  <c r="D69" i="4"/>
  <c r="D68" i="4"/>
  <c r="D67" i="4"/>
  <c r="D66" i="4"/>
  <c r="D65" i="4"/>
  <c r="B62" i="4"/>
  <c r="B61" i="4"/>
  <c r="B60" i="4"/>
  <c r="B59" i="4"/>
  <c r="B58" i="4"/>
  <c r="B57" i="4"/>
  <c r="F62" i="4"/>
  <c r="F61" i="4"/>
  <c r="F60" i="4"/>
  <c r="F59" i="4"/>
  <c r="F58" i="4"/>
  <c r="F57" i="4"/>
  <c r="D62" i="4"/>
  <c r="D61" i="4"/>
  <c r="D60" i="4"/>
  <c r="D59" i="4"/>
  <c r="D58" i="4"/>
  <c r="D57" i="4"/>
  <c r="B54" i="4"/>
  <c r="B53" i="4"/>
  <c r="B52" i="4"/>
  <c r="B51" i="4"/>
  <c r="B50" i="4"/>
  <c r="B49" i="4"/>
  <c r="F54" i="4"/>
  <c r="F53" i="4"/>
  <c r="F52" i="4"/>
  <c r="F51" i="4"/>
  <c r="F50" i="4"/>
  <c r="F49" i="4"/>
  <c r="D54" i="4"/>
  <c r="D53" i="4"/>
  <c r="D52" i="4"/>
  <c r="D51" i="4"/>
  <c r="D50" i="4"/>
  <c r="D49" i="4"/>
  <c r="B45" i="4"/>
  <c r="B44" i="4"/>
  <c r="B43" i="4"/>
  <c r="B42" i="4"/>
  <c r="B41" i="4"/>
  <c r="F45" i="4"/>
  <c r="F44" i="4"/>
  <c r="F43" i="4"/>
  <c r="F42" i="4"/>
  <c r="F41" i="4"/>
  <c r="D45" i="4"/>
  <c r="D44" i="4"/>
  <c r="D43" i="4"/>
  <c r="D42" i="4"/>
  <c r="D41" i="4"/>
  <c r="B38" i="4"/>
  <c r="B37" i="4"/>
  <c r="B36" i="4"/>
  <c r="B35" i="4"/>
  <c r="B34" i="4"/>
  <c r="B33" i="4"/>
  <c r="F38" i="4"/>
  <c r="F37" i="4"/>
  <c r="F36" i="4"/>
  <c r="F35" i="4"/>
  <c r="F34" i="4"/>
  <c r="F33" i="4"/>
  <c r="D38" i="4"/>
  <c r="D37" i="4"/>
  <c r="D36" i="4"/>
  <c r="D35" i="4"/>
  <c r="D34" i="4"/>
  <c r="D33" i="4"/>
  <c r="B30" i="4"/>
  <c r="B29" i="4"/>
  <c r="B28" i="4"/>
  <c r="B26" i="4"/>
  <c r="B27" i="4"/>
  <c r="B25" i="4"/>
  <c r="F30" i="4"/>
  <c r="D30" i="4"/>
  <c r="F29" i="4"/>
  <c r="D29" i="4"/>
  <c r="F28" i="4"/>
  <c r="D28" i="4"/>
  <c r="F27" i="4"/>
  <c r="D27" i="4"/>
  <c r="F26" i="4"/>
  <c r="D26" i="4"/>
  <c r="F25" i="4"/>
  <c r="D25" i="4"/>
  <c r="B22" i="4"/>
  <c r="B21" i="4"/>
  <c r="B20" i="4"/>
  <c r="B19" i="4"/>
  <c r="B18" i="4"/>
  <c r="F22" i="4"/>
  <c r="D22" i="4"/>
  <c r="F21" i="4"/>
  <c r="D21" i="4"/>
  <c r="F20" i="4"/>
  <c r="D20" i="4"/>
  <c r="F19" i="4"/>
  <c r="D19" i="4"/>
  <c r="F18" i="4"/>
  <c r="D18" i="4"/>
  <c r="F17" i="4"/>
  <c r="D17" i="4"/>
  <c r="B17" i="4"/>
  <c r="R13" i="4" l="1"/>
  <c r="Q13" i="4"/>
  <c r="R12" i="4"/>
  <c r="Q12" i="4"/>
  <c r="R11" i="4"/>
  <c r="Q11" i="4"/>
  <c r="R10" i="4"/>
  <c r="Q10" i="4"/>
  <c r="R9" i="4"/>
  <c r="Q9" i="4"/>
  <c r="R8" i="4"/>
  <c r="Q8" i="4"/>
  <c r="R7" i="4"/>
  <c r="Q7" i="4"/>
  <c r="R6" i="4"/>
  <c r="Q6" i="4"/>
  <c r="R5" i="4"/>
  <c r="Q5" i="4"/>
  <c r="R4" i="4"/>
  <c r="Q4" i="4"/>
  <c r="R3" i="4"/>
  <c r="Q3" i="4"/>
  <c r="R2" i="4"/>
  <c r="Q2" i="4"/>
</calcChain>
</file>

<file path=xl/sharedStrings.xml><?xml version="1.0" encoding="utf-8"?>
<sst xmlns="http://schemas.openxmlformats.org/spreadsheetml/2006/main" count="1234" uniqueCount="149">
  <si>
    <t>2 – 1</t>
  </si>
  <si>
    <t>4 – 5</t>
  </si>
  <si>
    <t>10 – 9</t>
  </si>
  <si>
    <t>1 – 3</t>
  </si>
  <si>
    <t>6 – 4</t>
  </si>
  <si>
    <t>5 – 2</t>
  </si>
  <si>
    <t>3 – 2</t>
  </si>
  <si>
    <t>8 – 10</t>
  </si>
  <si>
    <t>8 – 5</t>
  </si>
  <si>
    <t>11 – 4</t>
  </si>
  <si>
    <t>3 – 12</t>
  </si>
  <si>
    <t>7 – 6</t>
  </si>
  <si>
    <t>1 – 10</t>
  </si>
  <si>
    <t>2 – 9</t>
  </si>
  <si>
    <t>6 – 8</t>
  </si>
  <si>
    <t>5 – 1</t>
  </si>
  <si>
    <t>4 – 2</t>
  </si>
  <si>
    <t>10 – 7</t>
  </si>
  <si>
    <t>11 – 3</t>
  </si>
  <si>
    <t>1 – 12</t>
  </si>
  <si>
    <t>11 – 6</t>
  </si>
  <si>
    <t>8 – 4</t>
  </si>
  <si>
    <t>3 – 9</t>
  </si>
  <si>
    <t>2 – 10</t>
  </si>
  <si>
    <t>7 – 5</t>
  </si>
  <si>
    <t>4 – 7</t>
  </si>
  <si>
    <t>11 – 2</t>
  </si>
  <si>
    <t>10 – 3</t>
  </si>
  <si>
    <t>5 – 12</t>
  </si>
  <si>
    <t>9 – 8</t>
  </si>
  <si>
    <t>6 – 1</t>
  </si>
  <si>
    <t>3 – 7</t>
  </si>
  <si>
    <t>10 – 11</t>
  </si>
  <si>
    <t>1 – 4</t>
  </si>
  <si>
    <t>9 – 5</t>
  </si>
  <si>
    <t>2 – 8</t>
  </si>
  <si>
    <t>12 – 6</t>
  </si>
  <si>
    <t>8 – 3</t>
  </si>
  <si>
    <t>6 – 10</t>
  </si>
  <si>
    <t>12 – 2</t>
  </si>
  <si>
    <t>5 – 11</t>
  </si>
  <si>
    <t>4 – 9</t>
  </si>
  <si>
    <t>7 – 1</t>
  </si>
  <si>
    <t>3 – 4</t>
  </si>
  <si>
    <t>10 – 5</t>
  </si>
  <si>
    <t>2 – 7</t>
  </si>
  <si>
    <t>1 – 11</t>
  </si>
  <si>
    <t>9 – 6</t>
  </si>
  <si>
    <t>1 – 9</t>
  </si>
  <si>
    <t>7 – 11</t>
  </si>
  <si>
    <t>10 – 12</t>
  </si>
  <si>
    <t>12 – 11</t>
  </si>
  <si>
    <t>3 – 6</t>
  </si>
  <si>
    <t>12 – 4</t>
  </si>
  <si>
    <t>9 – 7</t>
  </si>
  <si>
    <t>11 – 8</t>
  </si>
  <si>
    <t>8 - 1</t>
  </si>
  <si>
    <t>5 - 3</t>
  </si>
  <si>
    <t>4 - 10</t>
  </si>
  <si>
    <t>7 - 12</t>
  </si>
  <si>
    <t>6 – 2</t>
  </si>
  <si>
    <t>BCO 3</t>
  </si>
  <si>
    <t>BCO 4</t>
  </si>
  <si>
    <t>DDS-B3R 1</t>
  </si>
  <si>
    <t>De Bilt 1</t>
  </si>
  <si>
    <t>Dombo 2</t>
  </si>
  <si>
    <t>Dombo 3</t>
  </si>
  <si>
    <t>Dombo 4</t>
  </si>
  <si>
    <t>Heksentoer 1</t>
  </si>
  <si>
    <t>HWH 1</t>
  </si>
  <si>
    <t>Lekbridge 1</t>
  </si>
  <si>
    <t>Star 8</t>
  </si>
  <si>
    <t>Utrecht Oost 1</t>
  </si>
  <si>
    <t>BC'80 1</t>
  </si>
  <si>
    <t>BC'80 4</t>
  </si>
  <si>
    <t>BC'80 2</t>
  </si>
  <si>
    <t>BC'80 3</t>
  </si>
  <si>
    <t>Star 10</t>
  </si>
  <si>
    <t>Star 9</t>
  </si>
  <si>
    <t>Wilhelminapark 1</t>
  </si>
  <si>
    <t>Dombo 6</t>
  </si>
  <si>
    <t>Dombo 7</t>
  </si>
  <si>
    <t>Wilhelminapark 2</t>
  </si>
  <si>
    <t>Wilhelminapark 3</t>
  </si>
  <si>
    <t>Concordia'86 1</t>
  </si>
  <si>
    <t>Bod'84 4</t>
  </si>
  <si>
    <t>Bridgeclub Driebergen 1</t>
  </si>
  <si>
    <t>HWH 3</t>
  </si>
  <si>
    <t>HWH 2</t>
  </si>
  <si>
    <t>Bod'84 1</t>
  </si>
  <si>
    <t>Bod'84 2</t>
  </si>
  <si>
    <t>Bod'84 3</t>
  </si>
  <si>
    <t>Bridgeclub Houten</t>
  </si>
  <si>
    <t>Victoria 1</t>
  </si>
  <si>
    <t>Victoria 2</t>
  </si>
  <si>
    <t>DDS 2</t>
  </si>
  <si>
    <t>DDS 3</t>
  </si>
  <si>
    <t>Lekbridge 2</t>
  </si>
  <si>
    <t>Bunnik 1</t>
  </si>
  <si>
    <t>Dombo 5</t>
  </si>
  <si>
    <t>Dorestad 1</t>
  </si>
  <si>
    <t>Vianen 1</t>
  </si>
  <si>
    <t>B3R 1</t>
  </si>
  <si>
    <t>Concordia'86 2</t>
  </si>
  <si>
    <t>Dorestad 2</t>
  </si>
  <si>
    <t>Utrecht Oost 2</t>
  </si>
  <si>
    <t>7 – 8</t>
  </si>
  <si>
    <t>aantal T</t>
  </si>
  <si>
    <t>week 1</t>
  </si>
  <si>
    <t>week 2</t>
  </si>
  <si>
    <t>week 3</t>
  </si>
  <si>
    <t>week 4</t>
  </si>
  <si>
    <t>week 5</t>
  </si>
  <si>
    <t>week 6</t>
  </si>
  <si>
    <t>week 7</t>
  </si>
  <si>
    <t>week 8</t>
  </si>
  <si>
    <t>week 9</t>
  </si>
  <si>
    <t>week 10</t>
  </si>
  <si>
    <t>week 11</t>
  </si>
  <si>
    <t>U</t>
  </si>
  <si>
    <t>T</t>
  </si>
  <si>
    <t>5 –  6</t>
  </si>
  <si>
    <t>8 – 12</t>
  </si>
  <si>
    <t>12 – 9</t>
  </si>
  <si>
    <t>Bye</t>
  </si>
  <si>
    <t>aantal T minus  centraal</t>
  </si>
  <si>
    <t>DDS 4</t>
  </si>
  <si>
    <t>2 – 3</t>
  </si>
  <si>
    <t>12 – 10</t>
  </si>
  <si>
    <t>Hoofdklasse</t>
  </si>
  <si>
    <t>-</t>
  </si>
  <si>
    <t># dagen na maandag</t>
  </si>
  <si>
    <t xml:space="preserve">Ronde 1 / Week:               </t>
  </si>
  <si>
    <t>(centrale ronde in het NDC)</t>
  </si>
  <si>
    <t xml:space="preserve">Ronde 11 / Week: </t>
  </si>
  <si>
    <t xml:space="preserve">Ronde 10 / Week:               </t>
  </si>
  <si>
    <t xml:space="preserve">Ronde 9 / Week:               </t>
  </si>
  <si>
    <t xml:space="preserve">Ronde 8 / Week:               </t>
  </si>
  <si>
    <t xml:space="preserve">Ronde 7 / Week:               </t>
  </si>
  <si>
    <t xml:space="preserve">Ronde 6 / Week:               </t>
  </si>
  <si>
    <t xml:space="preserve">Ronde 5 / Week:               </t>
  </si>
  <si>
    <t xml:space="preserve">Ronde 4 / Week:               </t>
  </si>
  <si>
    <t xml:space="preserve">Ronde 3 / Week:               </t>
  </si>
  <si>
    <t xml:space="preserve">Ronde 2 / Week:               </t>
  </si>
  <si>
    <t>tweede klasse</t>
  </si>
  <si>
    <t>eerste klasse B</t>
  </si>
  <si>
    <t>eerste klasse A</t>
  </si>
  <si>
    <t>9 - 11</t>
  </si>
  <si>
    <t>Bod'84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</si>
</sst>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d/mmm;@"/>
  </numFmts>
  <fonts count="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Verdana"/>
      <family val="2"/>
    </font>
    <font>
      <b/>
      <sz val="12"/>
      <name val="Verdana"/>
      <family val="2"/>
    </font>
  </fonts>
  <fills count="1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rgb="FFCCFFCC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34">
    <xf numFmtId="0" fontId="0" fillId="0" borderId="0" xfId="0"/>
    <xf numFmtId="0" fontId="0" fillId="0" borderId="0" xfId="0" quotePrefix="1"/>
    <xf numFmtId="0" fontId="0" fillId="0" borderId="1" xfId="0" applyBorder="1"/>
    <xf numFmtId="0" fontId="0" fillId="4" borderId="1" xfId="0" applyFill="1" applyBorder="1"/>
    <xf numFmtId="0" fontId="2" fillId="3" borderId="1" xfId="1" applyFill="1" applyBorder="1"/>
    <xf numFmtId="0" fontId="0" fillId="5" borderId="1" xfId="0" applyFill="1" applyBorder="1"/>
    <xf numFmtId="0" fontId="0" fillId="3" borderId="1" xfId="0" applyFill="1" applyBorder="1"/>
    <xf numFmtId="0" fontId="0" fillId="6" borderId="1" xfId="0" applyFill="1" applyBorder="1"/>
    <xf numFmtId="0" fontId="0" fillId="7" borderId="1" xfId="0" applyFill="1" applyBorder="1"/>
    <xf numFmtId="0" fontId="2" fillId="8" borderId="1" xfId="1" applyFill="1" applyBorder="1"/>
    <xf numFmtId="0" fontId="0" fillId="9" borderId="1" xfId="0" applyFill="1" applyBorder="1"/>
    <xf numFmtId="0" fontId="0" fillId="10" borderId="1" xfId="0" applyFill="1" applyBorder="1"/>
    <xf numFmtId="0" fontId="0" fillId="11" borderId="1" xfId="0" applyFill="1" applyBorder="1"/>
    <xf numFmtId="0" fontId="0" fillId="12" borderId="1" xfId="0" applyFill="1" applyBorder="1"/>
    <xf numFmtId="0" fontId="0" fillId="13" borderId="1" xfId="0" applyFill="1" applyBorder="1"/>
    <xf numFmtId="0" fontId="0" fillId="0" borderId="0" xfId="0" applyAlignment="1">
      <alignment horizontal="center"/>
    </xf>
    <xf numFmtId="0" fontId="0" fillId="2" borderId="0" xfId="0" applyFill="1"/>
    <xf numFmtId="0" fontId="0" fillId="14" borderId="0" xfId="0" applyFill="1" applyAlignment="1">
      <alignment horizontal="center"/>
    </xf>
    <xf numFmtId="0" fontId="0" fillId="14" borderId="0" xfId="0" applyFill="1" applyAlignment="1">
      <alignment horizontal="center" vertical="center"/>
    </xf>
    <xf numFmtId="0" fontId="0" fillId="0" borderId="0" xfId="0" applyAlignment="1">
      <alignment horizontal="left"/>
    </xf>
    <xf numFmtId="0" fontId="1" fillId="3" borderId="1" xfId="1" applyFont="1" applyFill="1" applyBorder="1"/>
    <xf numFmtId="14" fontId="0" fillId="0" borderId="0" xfId="0" applyNumberFormat="1"/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0" xfId="0" applyFont="1"/>
    <xf numFmtId="164" fontId="5" fillId="0" borderId="0" xfId="0" applyNumberFormat="1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quotePrefix="1" applyFont="1" applyAlignment="1">
      <alignment horizontal="center"/>
    </xf>
    <xf numFmtId="0" fontId="4" fillId="0" borderId="0" xfId="0" applyFont="1"/>
    <xf numFmtId="0" fontId="6" fillId="0" borderId="0" xfId="0" applyFont="1" applyAlignment="1">
      <alignment horizontal="left"/>
    </xf>
    <xf numFmtId="49" fontId="0" fillId="0" borderId="0" xfId="0" applyNumberFormat="1"/>
    <xf numFmtId="0" fontId="0" fillId="5" borderId="0" xfId="0" applyFill="1"/>
    <xf numFmtId="14" fontId="0" fillId="5" borderId="0" xfId="0" applyNumberFormat="1" applyFill="1"/>
    <xf numFmtId="0" fontId="0" fillId="5" borderId="0" xfId="0" applyFill="1" applyAlignment="1">
      <alignment horizontal="center"/>
    </xf>
  </cellXfs>
  <cellStyles count="2">
    <cellStyle name="Standaard" xfId="0" builtinId="0"/>
    <cellStyle name="Standaard 2" xfId="1" xr:uid="{3711E010-FB5E-4F80-A572-C36168D96E65}"/>
  </cellStyles>
  <dxfs count="0"/>
  <tableStyles count="0" defaultTableStyle="TableStyleMedium9" defaultPivotStyle="PivotStyleMedium7"/>
  <colors>
    <mruColors>
      <color rgb="FFFFFF99"/>
      <color rgb="FFFF3399"/>
      <color rgb="FFCCCCFF"/>
      <color rgb="FFCCFF99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3A80F-730E-425C-9641-7352FF18EC3C}">
  <dimension ref="A1:AD102"/>
  <sheetViews>
    <sheetView workbookViewId="0">
      <pane ySplit="14" topLeftCell="A15" activePane="bottomLeft" state="frozen"/>
      <selection pane="bottomLeft" activeCell="W7" sqref="W7"/>
    </sheetView>
  </sheetViews>
  <sheetFormatPr defaultRowHeight="15.75" x14ac:dyDescent="0.5"/>
  <cols>
    <col min="2" max="2" width="12.4375" bestFit="1" customWidth="1"/>
    <col min="3" max="3" width="8.5625" customWidth="1"/>
    <col min="4" max="4" width="16.3125" bestFit="1" customWidth="1"/>
    <col min="10" max="18" width="9" customWidth="1"/>
    <col min="20" max="29" width="9" customWidth="1"/>
  </cols>
  <sheetData>
    <row r="1" spans="1:30" x14ac:dyDescent="0.5">
      <c r="C1" s="15"/>
      <c r="E1" t="s">
        <v>131</v>
      </c>
      <c r="F1" s="15">
        <v>1</v>
      </c>
      <c r="G1" s="15">
        <v>2</v>
      </c>
      <c r="H1" s="15">
        <v>3</v>
      </c>
      <c r="I1" s="15">
        <v>4</v>
      </c>
      <c r="J1" s="15">
        <v>5</v>
      </c>
      <c r="K1" s="15">
        <v>6</v>
      </c>
      <c r="L1" s="15">
        <v>7</v>
      </c>
      <c r="M1" s="15">
        <v>8</v>
      </c>
      <c r="N1" s="15">
        <v>9</v>
      </c>
      <c r="O1" s="15">
        <v>10</v>
      </c>
      <c r="P1" s="15">
        <v>11</v>
      </c>
      <c r="Q1" s="15" t="s">
        <v>107</v>
      </c>
      <c r="R1" s="19" t="s">
        <v>125</v>
      </c>
      <c r="S1" s="15"/>
      <c r="T1" t="s">
        <v>108</v>
      </c>
      <c r="U1" t="s">
        <v>109</v>
      </c>
      <c r="V1" t="s">
        <v>110</v>
      </c>
      <c r="W1" t="s">
        <v>111</v>
      </c>
      <c r="X1" t="s">
        <v>112</v>
      </c>
      <c r="Y1" t="s">
        <v>113</v>
      </c>
      <c r="Z1" t="s">
        <v>114</v>
      </c>
      <c r="AA1" t="s">
        <v>115</v>
      </c>
      <c r="AB1" t="s">
        <v>116</v>
      </c>
      <c r="AC1" t="s">
        <v>117</v>
      </c>
      <c r="AD1" s="16" t="s">
        <v>118</v>
      </c>
    </row>
    <row r="2" spans="1:30" x14ac:dyDescent="0.5">
      <c r="A2" t="s">
        <v>108</v>
      </c>
      <c r="B2" s="21">
        <v>46286</v>
      </c>
      <c r="C2" s="15">
        <v>1</v>
      </c>
      <c r="D2" s="3" t="s">
        <v>61</v>
      </c>
      <c r="E2" s="15">
        <v>2</v>
      </c>
      <c r="F2" s="17" t="s">
        <v>119</v>
      </c>
      <c r="G2" s="17" t="s">
        <v>120</v>
      </c>
      <c r="H2" s="17" t="s">
        <v>120</v>
      </c>
      <c r="I2" s="17" t="s">
        <v>119</v>
      </c>
      <c r="J2" s="17" t="s">
        <v>120</v>
      </c>
      <c r="K2" s="17" t="s">
        <v>119</v>
      </c>
      <c r="L2" s="18" t="s">
        <v>120</v>
      </c>
      <c r="M2" s="17" t="s">
        <v>119</v>
      </c>
      <c r="N2" s="17" t="s">
        <v>120</v>
      </c>
      <c r="O2" s="17" t="s">
        <v>119</v>
      </c>
      <c r="P2" s="17" t="s">
        <v>120</v>
      </c>
      <c r="Q2" s="15">
        <f>COUNTIFS(F2:P2,"T")</f>
        <v>6</v>
      </c>
      <c r="R2" s="15">
        <f>COUNTIFS(F2:O2,"T")</f>
        <v>5</v>
      </c>
      <c r="S2" s="15"/>
      <c r="T2" t="s">
        <v>0</v>
      </c>
      <c r="U2" t="s">
        <v>3</v>
      </c>
      <c r="V2" t="s">
        <v>48</v>
      </c>
      <c r="W2" s="1" t="s">
        <v>56</v>
      </c>
      <c r="X2" t="s">
        <v>46</v>
      </c>
      <c r="Y2" t="s">
        <v>15</v>
      </c>
      <c r="Z2" t="s">
        <v>12</v>
      </c>
      <c r="AA2" t="s">
        <v>42</v>
      </c>
      <c r="AB2" t="s">
        <v>33</v>
      </c>
      <c r="AC2" t="s">
        <v>30</v>
      </c>
      <c r="AD2" t="s">
        <v>19</v>
      </c>
    </row>
    <row r="3" spans="1:30" x14ac:dyDescent="0.5">
      <c r="A3" t="s">
        <v>109</v>
      </c>
      <c r="B3" s="21">
        <v>46300</v>
      </c>
      <c r="C3" s="15">
        <v>2</v>
      </c>
      <c r="D3" s="3" t="s">
        <v>62</v>
      </c>
      <c r="E3" s="15">
        <v>2</v>
      </c>
      <c r="F3" s="17" t="s">
        <v>120</v>
      </c>
      <c r="G3" s="17" t="s">
        <v>119</v>
      </c>
      <c r="H3" s="17" t="s">
        <v>119</v>
      </c>
      <c r="I3" s="17" t="s">
        <v>119</v>
      </c>
      <c r="J3" s="17" t="s">
        <v>120</v>
      </c>
      <c r="K3" s="17" t="s">
        <v>119</v>
      </c>
      <c r="L3" s="17" t="s">
        <v>120</v>
      </c>
      <c r="M3" s="17" t="s">
        <v>119</v>
      </c>
      <c r="N3" s="17" t="s">
        <v>120</v>
      </c>
      <c r="O3" s="17" t="s">
        <v>119</v>
      </c>
      <c r="P3" s="17" t="s">
        <v>120</v>
      </c>
      <c r="Q3" s="15">
        <f t="shared" ref="Q3:Q13" si="0">COUNTIFS(F3:P3,"T")</f>
        <v>5</v>
      </c>
      <c r="R3" s="15">
        <f t="shared" ref="R3:R13" si="1">COUNTIFS(F3:O3,"T")</f>
        <v>4</v>
      </c>
      <c r="S3" s="15"/>
      <c r="T3" t="s">
        <v>52</v>
      </c>
      <c r="U3" t="s">
        <v>5</v>
      </c>
      <c r="V3" t="s">
        <v>6</v>
      </c>
      <c r="W3" t="s">
        <v>60</v>
      </c>
      <c r="X3" t="s">
        <v>45</v>
      </c>
      <c r="Y3" t="s">
        <v>16</v>
      </c>
      <c r="Z3" t="s">
        <v>13</v>
      </c>
      <c r="AA3" t="s">
        <v>39</v>
      </c>
      <c r="AB3" t="s">
        <v>35</v>
      </c>
      <c r="AC3" t="s">
        <v>26</v>
      </c>
      <c r="AD3" t="s">
        <v>23</v>
      </c>
    </row>
    <row r="4" spans="1:30" x14ac:dyDescent="0.5">
      <c r="A4" t="s">
        <v>110</v>
      </c>
      <c r="B4" s="21">
        <v>46321</v>
      </c>
      <c r="C4" s="15">
        <v>3</v>
      </c>
      <c r="D4" s="3" t="s">
        <v>71</v>
      </c>
      <c r="E4" s="15">
        <v>2</v>
      </c>
      <c r="F4" s="17" t="s">
        <v>120</v>
      </c>
      <c r="G4" s="17" t="s">
        <v>119</v>
      </c>
      <c r="H4" s="17" t="s">
        <v>120</v>
      </c>
      <c r="I4" s="17" t="s">
        <v>119</v>
      </c>
      <c r="J4" s="17" t="s">
        <v>120</v>
      </c>
      <c r="K4" s="17" t="s">
        <v>119</v>
      </c>
      <c r="L4" s="17" t="s">
        <v>120</v>
      </c>
      <c r="M4" s="17" t="s">
        <v>119</v>
      </c>
      <c r="N4" s="17" t="s">
        <v>120</v>
      </c>
      <c r="O4" s="17" t="s">
        <v>119</v>
      </c>
      <c r="P4" s="17" t="s">
        <v>120</v>
      </c>
      <c r="Q4" s="15">
        <f t="shared" si="0"/>
        <v>6</v>
      </c>
      <c r="R4" s="15">
        <f t="shared" si="1"/>
        <v>5</v>
      </c>
      <c r="S4" s="15"/>
      <c r="T4" t="s">
        <v>1</v>
      </c>
      <c r="U4" t="s">
        <v>4</v>
      </c>
      <c r="V4" t="s">
        <v>53</v>
      </c>
      <c r="W4" s="1" t="s">
        <v>57</v>
      </c>
      <c r="X4" t="s">
        <v>43</v>
      </c>
      <c r="Y4" t="s">
        <v>18</v>
      </c>
      <c r="Z4" t="s">
        <v>10</v>
      </c>
      <c r="AA4" t="s">
        <v>37</v>
      </c>
      <c r="AB4" t="s">
        <v>31</v>
      </c>
      <c r="AC4" t="s">
        <v>27</v>
      </c>
      <c r="AD4" t="s">
        <v>22</v>
      </c>
    </row>
    <row r="5" spans="1:30" x14ac:dyDescent="0.5">
      <c r="A5" t="s">
        <v>111</v>
      </c>
      <c r="B5" s="21">
        <v>46335</v>
      </c>
      <c r="C5" s="15">
        <v>4</v>
      </c>
      <c r="D5" s="5" t="s">
        <v>65</v>
      </c>
      <c r="E5" s="15">
        <v>0</v>
      </c>
      <c r="F5" s="17" t="s">
        <v>120</v>
      </c>
      <c r="G5" s="17" t="s">
        <v>119</v>
      </c>
      <c r="H5" s="17" t="s">
        <v>119</v>
      </c>
      <c r="I5" s="17" t="s">
        <v>120</v>
      </c>
      <c r="J5" s="17" t="s">
        <v>119</v>
      </c>
      <c r="K5" s="17" t="s">
        <v>120</v>
      </c>
      <c r="L5" s="17" t="s">
        <v>119</v>
      </c>
      <c r="M5" s="17" t="s">
        <v>120</v>
      </c>
      <c r="N5" s="17" t="s">
        <v>119</v>
      </c>
      <c r="O5" s="17" t="s">
        <v>120</v>
      </c>
      <c r="P5" s="17" t="s">
        <v>119</v>
      </c>
      <c r="Q5" s="15">
        <f t="shared" si="0"/>
        <v>5</v>
      </c>
      <c r="R5" s="15">
        <f t="shared" si="1"/>
        <v>5</v>
      </c>
      <c r="S5" s="15"/>
      <c r="T5" t="s">
        <v>106</v>
      </c>
      <c r="U5" t="s">
        <v>55</v>
      </c>
      <c r="V5" t="s">
        <v>121</v>
      </c>
      <c r="W5" t="s">
        <v>58</v>
      </c>
      <c r="X5" t="s">
        <v>44</v>
      </c>
      <c r="Y5" t="s">
        <v>14</v>
      </c>
      <c r="Z5" t="s">
        <v>11</v>
      </c>
      <c r="AA5" t="s">
        <v>41</v>
      </c>
      <c r="AB5" t="s">
        <v>34</v>
      </c>
      <c r="AC5" t="s">
        <v>25</v>
      </c>
      <c r="AD5" t="s">
        <v>21</v>
      </c>
    </row>
    <row r="6" spans="1:30" x14ac:dyDescent="0.5">
      <c r="A6" t="s">
        <v>112</v>
      </c>
      <c r="B6" s="21">
        <v>46349</v>
      </c>
      <c r="C6" s="15">
        <v>5</v>
      </c>
      <c r="D6" s="5" t="s">
        <v>66</v>
      </c>
      <c r="E6" s="15">
        <v>0</v>
      </c>
      <c r="F6" s="17" t="s">
        <v>119</v>
      </c>
      <c r="G6" s="17" t="s">
        <v>120</v>
      </c>
      <c r="H6" s="17" t="s">
        <v>120</v>
      </c>
      <c r="I6" s="17" t="s">
        <v>120</v>
      </c>
      <c r="J6" s="17" t="s">
        <v>119</v>
      </c>
      <c r="K6" s="17" t="s">
        <v>120</v>
      </c>
      <c r="L6" s="17" t="s">
        <v>119</v>
      </c>
      <c r="M6" s="17" t="s">
        <v>120</v>
      </c>
      <c r="N6" s="17" t="s">
        <v>119</v>
      </c>
      <c r="O6" s="17" t="s">
        <v>120</v>
      </c>
      <c r="P6" s="17" t="s">
        <v>119</v>
      </c>
      <c r="Q6" s="15">
        <f t="shared" si="0"/>
        <v>6</v>
      </c>
      <c r="R6" s="15">
        <f t="shared" si="1"/>
        <v>6</v>
      </c>
      <c r="S6" s="15"/>
      <c r="T6" t="s">
        <v>2</v>
      </c>
      <c r="U6" t="s">
        <v>54</v>
      </c>
      <c r="V6" t="s">
        <v>49</v>
      </c>
      <c r="W6" t="s">
        <v>59</v>
      </c>
      <c r="X6" t="s">
        <v>47</v>
      </c>
      <c r="Y6" t="s">
        <v>17</v>
      </c>
      <c r="Z6" t="s">
        <v>8</v>
      </c>
      <c r="AA6" t="s">
        <v>40</v>
      </c>
      <c r="AB6" t="s">
        <v>36</v>
      </c>
      <c r="AC6" t="s">
        <v>28</v>
      </c>
      <c r="AD6" t="s">
        <v>24</v>
      </c>
    </row>
    <row r="7" spans="1:30" x14ac:dyDescent="0.5">
      <c r="A7" t="s">
        <v>113</v>
      </c>
      <c r="B7" s="21">
        <v>46363</v>
      </c>
      <c r="C7" s="15">
        <v>6</v>
      </c>
      <c r="D7" s="5" t="s">
        <v>67</v>
      </c>
      <c r="E7" s="15">
        <v>0</v>
      </c>
      <c r="F7" s="17" t="s">
        <v>119</v>
      </c>
      <c r="G7" s="17" t="s">
        <v>120</v>
      </c>
      <c r="H7" s="17" t="s">
        <v>119</v>
      </c>
      <c r="I7" s="17" t="s">
        <v>120</v>
      </c>
      <c r="J7" s="17" t="s">
        <v>119</v>
      </c>
      <c r="K7" s="17" t="s">
        <v>120</v>
      </c>
      <c r="L7" s="17" t="s">
        <v>119</v>
      </c>
      <c r="M7" s="17" t="s">
        <v>120</v>
      </c>
      <c r="N7" s="17" t="s">
        <v>119</v>
      </c>
      <c r="O7" s="17" t="s">
        <v>120</v>
      </c>
      <c r="P7" s="17" t="s">
        <v>119</v>
      </c>
      <c r="Q7" s="15">
        <f t="shared" si="0"/>
        <v>5</v>
      </c>
      <c r="R7" s="15">
        <f t="shared" si="1"/>
        <v>5</v>
      </c>
      <c r="S7" s="15"/>
      <c r="T7" t="s">
        <v>51</v>
      </c>
      <c r="U7" t="s">
        <v>128</v>
      </c>
      <c r="V7" t="s">
        <v>7</v>
      </c>
      <c r="W7" s="30" t="s">
        <v>147</v>
      </c>
      <c r="X7" t="s">
        <v>122</v>
      </c>
      <c r="Y7" t="s">
        <v>123</v>
      </c>
      <c r="Z7" t="s">
        <v>9</v>
      </c>
      <c r="AA7" t="s">
        <v>38</v>
      </c>
      <c r="AB7" t="s">
        <v>32</v>
      </c>
      <c r="AC7" t="s">
        <v>29</v>
      </c>
      <c r="AD7" t="s">
        <v>20</v>
      </c>
    </row>
    <row r="8" spans="1:30" x14ac:dyDescent="0.5">
      <c r="A8" t="s">
        <v>114</v>
      </c>
      <c r="B8" s="21">
        <v>46412</v>
      </c>
      <c r="C8" s="15">
        <v>7</v>
      </c>
      <c r="D8" s="12" t="s">
        <v>70</v>
      </c>
      <c r="E8" s="15">
        <v>1</v>
      </c>
      <c r="F8" s="17" t="s">
        <v>120</v>
      </c>
      <c r="G8" s="17" t="s">
        <v>119</v>
      </c>
      <c r="H8" s="17" t="s">
        <v>120</v>
      </c>
      <c r="I8" s="17" t="s">
        <v>120</v>
      </c>
      <c r="J8" s="17" t="s">
        <v>119</v>
      </c>
      <c r="K8" s="17" t="s">
        <v>119</v>
      </c>
      <c r="L8" s="17" t="s">
        <v>120</v>
      </c>
      <c r="M8" s="17" t="s">
        <v>120</v>
      </c>
      <c r="N8" s="17" t="s">
        <v>119</v>
      </c>
      <c r="O8" s="17" t="s">
        <v>119</v>
      </c>
      <c r="P8" s="17" t="s">
        <v>120</v>
      </c>
      <c r="Q8" s="15">
        <f t="shared" si="0"/>
        <v>6</v>
      </c>
      <c r="R8" s="15">
        <f t="shared" si="1"/>
        <v>5</v>
      </c>
      <c r="S8" s="15"/>
    </row>
    <row r="9" spans="1:30" x14ac:dyDescent="0.5">
      <c r="A9" t="s">
        <v>115</v>
      </c>
      <c r="B9" s="21">
        <v>46426</v>
      </c>
      <c r="C9" s="15">
        <v>8</v>
      </c>
      <c r="D9" s="2" t="s">
        <v>68</v>
      </c>
      <c r="E9" s="15">
        <v>1</v>
      </c>
      <c r="F9" s="17" t="s">
        <v>119</v>
      </c>
      <c r="G9" s="17" t="s">
        <v>119</v>
      </c>
      <c r="H9" s="17" t="s">
        <v>120</v>
      </c>
      <c r="I9" s="17" t="s">
        <v>120</v>
      </c>
      <c r="J9" s="17" t="s">
        <v>120</v>
      </c>
      <c r="K9" s="17" t="s">
        <v>119</v>
      </c>
      <c r="L9" s="17" t="s">
        <v>120</v>
      </c>
      <c r="M9" s="17" t="s">
        <v>120</v>
      </c>
      <c r="N9" s="17" t="s">
        <v>119</v>
      </c>
      <c r="O9" s="17" t="s">
        <v>119</v>
      </c>
      <c r="P9" s="17" t="s">
        <v>120</v>
      </c>
      <c r="Q9" s="15">
        <f t="shared" si="0"/>
        <v>6</v>
      </c>
      <c r="R9" s="15">
        <f t="shared" si="1"/>
        <v>5</v>
      </c>
      <c r="S9" s="15"/>
    </row>
    <row r="10" spans="1:30" x14ac:dyDescent="0.5">
      <c r="A10" t="s">
        <v>116</v>
      </c>
      <c r="B10" s="21">
        <v>46082</v>
      </c>
      <c r="C10" s="15">
        <v>9</v>
      </c>
      <c r="D10" s="6" t="s">
        <v>63</v>
      </c>
      <c r="E10" s="15">
        <v>2</v>
      </c>
      <c r="F10" s="17" t="s">
        <v>119</v>
      </c>
      <c r="G10" s="17" t="s">
        <v>120</v>
      </c>
      <c r="H10" s="17" t="s">
        <v>119</v>
      </c>
      <c r="I10" s="17" t="s">
        <v>120</v>
      </c>
      <c r="J10" s="17" t="s">
        <v>120</v>
      </c>
      <c r="K10" s="17" t="s">
        <v>119</v>
      </c>
      <c r="L10" s="17" t="s">
        <v>119</v>
      </c>
      <c r="M10" s="17" t="s">
        <v>119</v>
      </c>
      <c r="N10" s="17" t="s">
        <v>120</v>
      </c>
      <c r="O10" s="17" t="s">
        <v>120</v>
      </c>
      <c r="P10" s="17" t="s">
        <v>119</v>
      </c>
      <c r="Q10" s="15">
        <f t="shared" si="0"/>
        <v>5</v>
      </c>
      <c r="R10" s="15">
        <f t="shared" si="1"/>
        <v>5</v>
      </c>
      <c r="S10" s="15"/>
    </row>
    <row r="11" spans="1:30" x14ac:dyDescent="0.5">
      <c r="A11" t="s">
        <v>117</v>
      </c>
      <c r="B11" s="21">
        <v>46461</v>
      </c>
      <c r="C11" s="15">
        <v>10</v>
      </c>
      <c r="D11" s="13" t="s">
        <v>72</v>
      </c>
      <c r="E11" s="15">
        <v>2</v>
      </c>
      <c r="F11" s="17" t="s">
        <v>120</v>
      </c>
      <c r="G11" s="17" t="s">
        <v>119</v>
      </c>
      <c r="H11" s="17" t="s">
        <v>119</v>
      </c>
      <c r="I11" s="17" t="s">
        <v>119</v>
      </c>
      <c r="J11" s="17" t="s">
        <v>120</v>
      </c>
      <c r="K11" s="17" t="s">
        <v>120</v>
      </c>
      <c r="L11" s="17" t="s">
        <v>119</v>
      </c>
      <c r="M11" s="17" t="s">
        <v>119</v>
      </c>
      <c r="N11" s="17" t="s">
        <v>120</v>
      </c>
      <c r="O11" s="17" t="s">
        <v>120</v>
      </c>
      <c r="P11" s="17" t="s">
        <v>119</v>
      </c>
      <c r="Q11" s="15">
        <f t="shared" si="0"/>
        <v>5</v>
      </c>
      <c r="R11" s="15">
        <f t="shared" si="1"/>
        <v>5</v>
      </c>
      <c r="S11" s="15"/>
    </row>
    <row r="12" spans="1:30" x14ac:dyDescent="0.5">
      <c r="A12" t="s">
        <v>118</v>
      </c>
      <c r="B12" s="21">
        <v>46484</v>
      </c>
      <c r="C12" s="15">
        <v>11</v>
      </c>
      <c r="D12" s="8" t="s">
        <v>69</v>
      </c>
      <c r="E12" s="15">
        <v>2</v>
      </c>
      <c r="F12" s="17" t="s">
        <v>119</v>
      </c>
      <c r="G12" s="17" t="s">
        <v>120</v>
      </c>
      <c r="H12" s="17" t="s">
        <v>119</v>
      </c>
      <c r="I12" s="17" t="s">
        <v>119</v>
      </c>
      <c r="J12" s="17" t="s">
        <v>119</v>
      </c>
      <c r="K12" s="17" t="s">
        <v>120</v>
      </c>
      <c r="L12" s="17" t="s">
        <v>120</v>
      </c>
      <c r="M12" s="17" t="s">
        <v>119</v>
      </c>
      <c r="N12" s="17" t="s">
        <v>119</v>
      </c>
      <c r="O12" s="17" t="s">
        <v>120</v>
      </c>
      <c r="P12" s="17" t="s">
        <v>120</v>
      </c>
      <c r="Q12" s="15">
        <f t="shared" si="0"/>
        <v>5</v>
      </c>
      <c r="R12" s="15">
        <f t="shared" si="1"/>
        <v>4</v>
      </c>
      <c r="S12" s="15"/>
    </row>
    <row r="13" spans="1:30" x14ac:dyDescent="0.5">
      <c r="B13" s="21"/>
      <c r="C13" s="15">
        <v>12</v>
      </c>
      <c r="D13" s="7" t="s">
        <v>64</v>
      </c>
      <c r="E13" s="15">
        <v>0</v>
      </c>
      <c r="F13" s="17" t="s">
        <v>120</v>
      </c>
      <c r="G13" s="17" t="s">
        <v>120</v>
      </c>
      <c r="H13" s="17" t="s">
        <v>120</v>
      </c>
      <c r="I13" s="17" t="s">
        <v>119</v>
      </c>
      <c r="J13" s="17" t="s">
        <v>119</v>
      </c>
      <c r="K13" s="17" t="s">
        <v>120</v>
      </c>
      <c r="L13" s="17" t="s">
        <v>119</v>
      </c>
      <c r="M13" s="17" t="s">
        <v>120</v>
      </c>
      <c r="N13" s="17" t="s">
        <v>120</v>
      </c>
      <c r="O13" s="17" t="s">
        <v>119</v>
      </c>
      <c r="P13" s="17" t="s">
        <v>119</v>
      </c>
      <c r="Q13" s="15">
        <f t="shared" si="0"/>
        <v>6</v>
      </c>
      <c r="R13" s="15">
        <f t="shared" si="1"/>
        <v>6</v>
      </c>
      <c r="S13" s="15"/>
    </row>
    <row r="14" spans="1:30" x14ac:dyDescent="0.5">
      <c r="C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</row>
    <row r="15" spans="1:30" x14ac:dyDescent="0.5">
      <c r="B15" s="22"/>
      <c r="C15" s="22"/>
      <c r="D15" s="22"/>
      <c r="E15" s="23" t="s">
        <v>129</v>
      </c>
      <c r="F15" s="22"/>
    </row>
    <row r="16" spans="1:30" x14ac:dyDescent="0.5">
      <c r="B16" s="24" t="s">
        <v>132</v>
      </c>
      <c r="C16" s="24"/>
      <c r="D16" s="29">
        <f>_xlfn.ISOWEEKNUM(B2)</f>
        <v>39</v>
      </c>
      <c r="E16" s="23"/>
      <c r="F16" s="24"/>
    </row>
    <row r="17" spans="2:6" x14ac:dyDescent="0.5">
      <c r="B17" s="25">
        <f>IF(AND(D2&lt;&gt;"bye",D3&lt;&gt;"bye"),B$2+E2,"  ")</f>
        <v>46288</v>
      </c>
      <c r="C17" s="25"/>
      <c r="D17" s="26" t="str">
        <f>D3</f>
        <v>BCO 4</v>
      </c>
      <c r="E17" s="27" t="s">
        <v>130</v>
      </c>
      <c r="F17" s="22" t="str">
        <f>D2</f>
        <v>BCO 3</v>
      </c>
    </row>
    <row r="18" spans="2:6" x14ac:dyDescent="0.5">
      <c r="B18" s="25">
        <f>IF(AND(D4&lt;&gt;"bye",D7&lt;&gt;"bye"),B$2+E4,"  ")</f>
        <v>46288</v>
      </c>
      <c r="C18" s="25"/>
      <c r="D18" s="26" t="str">
        <f>D4</f>
        <v>Star 8</v>
      </c>
      <c r="E18" s="27" t="s">
        <v>130</v>
      </c>
      <c r="F18" s="22" t="str">
        <f>D7</f>
        <v>Dombo 4</v>
      </c>
    </row>
    <row r="19" spans="2:6" x14ac:dyDescent="0.5">
      <c r="B19" s="25">
        <f>IF(AND(D5&lt;&gt;"bye",D5&lt;&gt;"bye"),B$2+E5,"  ")</f>
        <v>46286</v>
      </c>
      <c r="C19" s="25"/>
      <c r="D19" s="26" t="str">
        <f>D5</f>
        <v>Dombo 2</v>
      </c>
      <c r="E19" s="27" t="s">
        <v>130</v>
      </c>
      <c r="F19" s="22" t="str">
        <f>D6</f>
        <v>Dombo 3</v>
      </c>
    </row>
    <row r="20" spans="2:6" x14ac:dyDescent="0.5">
      <c r="B20" s="25">
        <f>IF(AND(D8&lt;&gt;"bye",D9&lt;&gt;"bye"),B$2+E8,"  ")</f>
        <v>46287</v>
      </c>
      <c r="C20" s="25"/>
      <c r="D20" s="26" t="str">
        <f>D8</f>
        <v>Lekbridge 1</v>
      </c>
      <c r="E20" s="27" t="s">
        <v>130</v>
      </c>
      <c r="F20" s="22" t="str">
        <f>D9</f>
        <v>Heksentoer 1</v>
      </c>
    </row>
    <row r="21" spans="2:6" x14ac:dyDescent="0.5">
      <c r="B21" s="25">
        <f>IF(AND(D11&lt;&gt;"bye",D10&lt;&gt;"bye"),B$2+E11,"  ")</f>
        <v>46288</v>
      </c>
      <c r="C21" s="25"/>
      <c r="D21" s="26" t="str">
        <f>D11</f>
        <v>Utrecht Oost 1</v>
      </c>
      <c r="E21" s="27" t="s">
        <v>130</v>
      </c>
      <c r="F21" s="22" t="str">
        <f>D10</f>
        <v>DDS-B3R 1</v>
      </c>
    </row>
    <row r="22" spans="2:6" x14ac:dyDescent="0.5">
      <c r="B22" s="25">
        <f>IF(AND(D13&lt;&gt;"bye",D12&lt;&gt;"bye"),B$2+E13,"  ")</f>
        <v>46286</v>
      </c>
      <c r="C22" s="25"/>
      <c r="D22" s="26" t="str">
        <f>D13</f>
        <v>De Bilt 1</v>
      </c>
      <c r="E22" s="27" t="s">
        <v>130</v>
      </c>
      <c r="F22" s="22" t="str">
        <f>D12</f>
        <v>HWH 1</v>
      </c>
    </row>
    <row r="23" spans="2:6" x14ac:dyDescent="0.5">
      <c r="B23" s="28"/>
      <c r="C23" s="28"/>
      <c r="D23" s="28"/>
      <c r="E23" s="28"/>
      <c r="F23" s="28"/>
    </row>
    <row r="24" spans="2:6" x14ac:dyDescent="0.5">
      <c r="B24" s="24" t="s">
        <v>143</v>
      </c>
      <c r="C24" s="24"/>
      <c r="D24" s="29">
        <f>_xlfn.ISOWEEKNUM(B3)</f>
        <v>41</v>
      </c>
      <c r="E24" s="23"/>
      <c r="F24" s="24"/>
    </row>
    <row r="25" spans="2:6" x14ac:dyDescent="0.5">
      <c r="B25" s="25">
        <f>IF(AND(D2&lt;&gt;"bye",D4&lt;&gt;"bye"),B$3+E2,"  ")</f>
        <v>46302</v>
      </c>
      <c r="C25" s="25"/>
      <c r="D25" s="26" t="str">
        <f>D2</f>
        <v>BCO 3</v>
      </c>
      <c r="E25" s="27" t="s">
        <v>130</v>
      </c>
      <c r="F25" s="22" t="str">
        <f>D4</f>
        <v>Star 8</v>
      </c>
    </row>
    <row r="26" spans="2:6" x14ac:dyDescent="0.5">
      <c r="B26" s="25">
        <f>IF(AND(D6&lt;&gt;"bye",D3&lt;&gt;"bye"),B$3+E6,"  ")</f>
        <v>46300</v>
      </c>
      <c r="C26" s="25"/>
      <c r="D26" s="26" t="str">
        <f>D6</f>
        <v>Dombo 3</v>
      </c>
      <c r="E26" s="27" t="s">
        <v>130</v>
      </c>
      <c r="F26" s="22" t="str">
        <f>D3</f>
        <v>BCO 4</v>
      </c>
    </row>
    <row r="27" spans="2:6" x14ac:dyDescent="0.5">
      <c r="B27" s="25">
        <f>IF(AND(D7&lt;&gt;"bye",D5&lt;&gt;"bye"),B$3+E7,"  ")</f>
        <v>46300</v>
      </c>
      <c r="C27" s="25"/>
      <c r="D27" s="26" t="str">
        <f>D7</f>
        <v>Dombo 4</v>
      </c>
      <c r="E27" s="27" t="s">
        <v>130</v>
      </c>
      <c r="F27" s="22" t="str">
        <f>D5</f>
        <v>Dombo 2</v>
      </c>
    </row>
    <row r="28" spans="2:6" x14ac:dyDescent="0.5">
      <c r="B28" s="25">
        <f>IF(AND(D12&lt;&gt;"bye",D9&lt;&gt;"bye"),B$3+E12,"  ")</f>
        <v>46302</v>
      </c>
      <c r="C28" s="25"/>
      <c r="D28" s="26" t="str">
        <f>D12</f>
        <v>HWH 1</v>
      </c>
      <c r="E28" s="27" t="s">
        <v>130</v>
      </c>
      <c r="F28" s="22" t="str">
        <f>D9</f>
        <v>Heksentoer 1</v>
      </c>
    </row>
    <row r="29" spans="2:6" x14ac:dyDescent="0.5">
      <c r="B29" s="25">
        <f>IF(AND(D10&lt;&gt;"bye",D8&lt;&gt;"bye"),B$3+E10,"  ")</f>
        <v>46302</v>
      </c>
      <c r="C29" s="25"/>
      <c r="D29" s="26" t="str">
        <f>D10</f>
        <v>DDS-B3R 1</v>
      </c>
      <c r="E29" s="27" t="s">
        <v>130</v>
      </c>
      <c r="F29" s="22" t="str">
        <f>D8</f>
        <v>Lekbridge 1</v>
      </c>
    </row>
    <row r="30" spans="2:6" x14ac:dyDescent="0.5">
      <c r="B30" s="25">
        <f>IF(AND(D13&lt;&gt;"bye",D11&lt;&gt;"bye"),B$3+E13,"  ")</f>
        <v>46300</v>
      </c>
      <c r="C30" s="25"/>
      <c r="D30" s="26" t="str">
        <f>D13</f>
        <v>De Bilt 1</v>
      </c>
      <c r="E30" s="27" t="s">
        <v>130</v>
      </c>
      <c r="F30" s="22" t="str">
        <f>D11</f>
        <v>Utrecht Oost 1</v>
      </c>
    </row>
    <row r="31" spans="2:6" x14ac:dyDescent="0.5">
      <c r="B31" s="28"/>
      <c r="C31" s="28"/>
      <c r="D31" s="28"/>
      <c r="E31" s="28"/>
      <c r="F31" s="28"/>
    </row>
    <row r="32" spans="2:6" x14ac:dyDescent="0.5">
      <c r="B32" s="24" t="s">
        <v>142</v>
      </c>
      <c r="C32" s="24"/>
      <c r="D32" s="29">
        <f>_xlfn.ISOWEEKNUM(B4)</f>
        <v>44</v>
      </c>
      <c r="E32" s="23"/>
      <c r="F32" s="24"/>
    </row>
    <row r="33" spans="2:6" x14ac:dyDescent="0.5">
      <c r="B33" s="25">
        <f>IF(AND(D2&lt;&gt;"bye",D10&lt;&gt;"bye"),B$4+E2,"  ")</f>
        <v>46323</v>
      </c>
      <c r="C33" s="25"/>
      <c r="D33" s="26" t="str">
        <f>D2</f>
        <v>BCO 3</v>
      </c>
      <c r="E33" s="27" t="s">
        <v>130</v>
      </c>
      <c r="F33" s="22" t="str">
        <f>D10</f>
        <v>DDS-B3R 1</v>
      </c>
    </row>
    <row r="34" spans="2:6" x14ac:dyDescent="0.5">
      <c r="B34" s="25">
        <f>IF(AND(D4&lt;&gt;"bye",D3&lt;&gt;"bye"),B$4+E4,"  ")</f>
        <v>46323</v>
      </c>
      <c r="C34" s="25"/>
      <c r="D34" s="26" t="str">
        <f>D4</f>
        <v>Star 8</v>
      </c>
      <c r="E34" s="27" t="s">
        <v>130</v>
      </c>
      <c r="F34" s="22" t="str">
        <f>D3</f>
        <v>BCO 4</v>
      </c>
    </row>
    <row r="35" spans="2:6" x14ac:dyDescent="0.5">
      <c r="B35" s="25">
        <f>IF(AND(D13&lt;&gt;"bye",D5&lt;&gt;"bye"),B$4+E13,"  ")</f>
        <v>46321</v>
      </c>
      <c r="C35" s="25"/>
      <c r="D35" s="26" t="str">
        <f>D13</f>
        <v>De Bilt 1</v>
      </c>
      <c r="E35" s="27" t="s">
        <v>130</v>
      </c>
      <c r="F35" s="22" t="str">
        <f>D5</f>
        <v>Dombo 2</v>
      </c>
    </row>
    <row r="36" spans="2:6" x14ac:dyDescent="0.5">
      <c r="B36" s="25">
        <f>IF(AND(D6&lt;&gt;"bye",D7&lt;&gt;"bye"),B$4+E16,"  ")</f>
        <v>46321</v>
      </c>
      <c r="C36" s="25"/>
      <c r="D36" s="26" t="str">
        <f>D6</f>
        <v>Dombo 3</v>
      </c>
      <c r="E36" s="27" t="s">
        <v>130</v>
      </c>
      <c r="F36" s="22" t="str">
        <f>D7</f>
        <v>Dombo 4</v>
      </c>
    </row>
    <row r="37" spans="2:6" x14ac:dyDescent="0.5">
      <c r="B37" s="25">
        <f>IF(AND(D8&lt;&gt;"bye",D12&lt;&gt;"bye"),B$4+E8,"  ")</f>
        <v>46322</v>
      </c>
      <c r="C37" s="25"/>
      <c r="D37" s="26" t="str">
        <f>D8</f>
        <v>Lekbridge 1</v>
      </c>
      <c r="E37" s="27" t="s">
        <v>130</v>
      </c>
      <c r="F37" s="22" t="str">
        <f>D12</f>
        <v>HWH 1</v>
      </c>
    </row>
    <row r="38" spans="2:6" x14ac:dyDescent="0.5">
      <c r="B38" s="25">
        <f>IF(AND(D9&lt;&gt;"bye",D11&lt;&gt;"bye"),B$4+E9,"  ")</f>
        <v>46322</v>
      </c>
      <c r="C38" s="25"/>
      <c r="D38" s="26" t="str">
        <f>D9</f>
        <v>Heksentoer 1</v>
      </c>
      <c r="E38" s="27" t="s">
        <v>130</v>
      </c>
      <c r="F38" s="22" t="str">
        <f>D11</f>
        <v>Utrecht Oost 1</v>
      </c>
    </row>
    <row r="39" spans="2:6" x14ac:dyDescent="0.5">
      <c r="B39" s="28"/>
      <c r="C39" s="28"/>
      <c r="D39" s="28"/>
      <c r="E39" s="28"/>
      <c r="F39" s="28"/>
    </row>
    <row r="40" spans="2:6" x14ac:dyDescent="0.5">
      <c r="B40" s="24" t="s">
        <v>141</v>
      </c>
      <c r="C40" s="24"/>
      <c r="D40" s="29">
        <f>_xlfn.ISOWEEKNUM(B5)</f>
        <v>46</v>
      </c>
      <c r="E40" s="23"/>
      <c r="F40" s="24"/>
    </row>
    <row r="41" spans="2:6" x14ac:dyDescent="0.5">
      <c r="B41" s="25">
        <f>IF(AND(D9&lt;&gt;"bye",D2&lt;&gt;"bye"),B$5+E9,"  ")</f>
        <v>46336</v>
      </c>
      <c r="C41" s="25"/>
      <c r="D41" s="26" t="str">
        <f>D9</f>
        <v>Heksentoer 1</v>
      </c>
      <c r="E41" s="27" t="s">
        <v>130</v>
      </c>
      <c r="F41" s="22" t="str">
        <f>D2</f>
        <v>BCO 3</v>
      </c>
    </row>
    <row r="42" spans="2:6" x14ac:dyDescent="0.5">
      <c r="B42" s="25">
        <f>IF(AND(D7&lt;&gt;"bye",D3&lt;&gt;"bye"),B$5+E7,"  ")</f>
        <v>46335</v>
      </c>
      <c r="C42" s="25"/>
      <c r="D42" s="26" t="str">
        <f>D7</f>
        <v>Dombo 4</v>
      </c>
      <c r="E42" s="27" t="s">
        <v>130</v>
      </c>
      <c r="F42" s="22" t="str">
        <f>D3</f>
        <v>BCO 4</v>
      </c>
    </row>
    <row r="43" spans="2:6" x14ac:dyDescent="0.5">
      <c r="B43" s="25">
        <f>IF(AND(D6&lt;&gt;"bye",D4&lt;&gt;"bye"),B$5+E6,"  ")</f>
        <v>46335</v>
      </c>
      <c r="C43" s="25"/>
      <c r="D43" s="26" t="str">
        <f>D6</f>
        <v>Dombo 3</v>
      </c>
      <c r="E43" s="27" t="s">
        <v>130</v>
      </c>
      <c r="F43" s="22" t="str">
        <f>D4</f>
        <v>Star 8</v>
      </c>
    </row>
    <row r="44" spans="2:6" x14ac:dyDescent="0.5">
      <c r="B44" s="25">
        <f>IF(AND(D5&lt;&gt;"bye",D11&lt;&gt;"bye"),B$5+E5,"  ")</f>
        <v>46335</v>
      </c>
      <c r="C44" s="25"/>
      <c r="D44" s="26" t="str">
        <f>D5</f>
        <v>Dombo 2</v>
      </c>
      <c r="E44" s="27" t="s">
        <v>130</v>
      </c>
      <c r="F44" s="22" t="str">
        <f>D11</f>
        <v>Utrecht Oost 1</v>
      </c>
    </row>
    <row r="45" spans="2:6" x14ac:dyDescent="0.5">
      <c r="B45" s="25">
        <f>IF(AND(D8&lt;&gt;"bye",D13&lt;&gt;"bye"),B$5+E8,"  ")</f>
        <v>46336</v>
      </c>
      <c r="C45" s="25"/>
      <c r="D45" s="26" t="str">
        <f>D8</f>
        <v>Lekbridge 1</v>
      </c>
      <c r="E45" s="27" t="s">
        <v>130</v>
      </c>
      <c r="F45" s="22" t="str">
        <f>D13</f>
        <v>De Bilt 1</v>
      </c>
    </row>
    <row r="46" spans="2:6" x14ac:dyDescent="0.5">
      <c r="B46" s="25">
        <f>IF(AND(D10&lt;&gt;"bye",D12&lt;&gt;"bye"),B$5+E10,"  ")</f>
        <v>46337</v>
      </c>
      <c r="C46" s="25"/>
      <c r="D46" s="26" t="str">
        <f>D10</f>
        <v>DDS-B3R 1</v>
      </c>
      <c r="E46" s="27" t="s">
        <v>130</v>
      </c>
      <c r="F46" s="22" t="str">
        <f>D12</f>
        <v>HWH 1</v>
      </c>
    </row>
    <row r="47" spans="2:6" x14ac:dyDescent="0.5">
      <c r="B47" s="28"/>
      <c r="C47" s="28"/>
      <c r="D47" s="28"/>
      <c r="E47" s="28"/>
      <c r="F47" s="28"/>
    </row>
    <row r="48" spans="2:6" x14ac:dyDescent="0.5">
      <c r="B48" s="24" t="s">
        <v>140</v>
      </c>
      <c r="C48" s="24"/>
      <c r="D48" s="29">
        <f>_xlfn.ISOWEEKNUM(B6)</f>
        <v>48</v>
      </c>
      <c r="E48" s="23"/>
      <c r="F48" s="24"/>
    </row>
    <row r="49" spans="2:6" x14ac:dyDescent="0.5">
      <c r="B49" s="25">
        <f>IF(AND(D2&lt;&gt;"bye",D12&lt;&gt;"bye"),B$6+E2,"  ")</f>
        <v>46351</v>
      </c>
      <c r="C49" s="25"/>
      <c r="D49" s="26" t="str">
        <f>D2</f>
        <v>BCO 3</v>
      </c>
      <c r="E49" s="27" t="s">
        <v>130</v>
      </c>
      <c r="F49" s="22" t="str">
        <f>D12</f>
        <v>HWH 1</v>
      </c>
    </row>
    <row r="50" spans="2:6" x14ac:dyDescent="0.5">
      <c r="B50" s="25">
        <f>IF(AND(D3&lt;&gt;"bye",D8&lt;&gt;"bye"),B$6+E3,"  ")</f>
        <v>46351</v>
      </c>
      <c r="C50" s="25"/>
      <c r="D50" s="26" t="str">
        <f>D3</f>
        <v>BCO 4</v>
      </c>
      <c r="E50" s="27" t="s">
        <v>130</v>
      </c>
      <c r="F50" s="22" t="str">
        <f>D8</f>
        <v>Lekbridge 1</v>
      </c>
    </row>
    <row r="51" spans="2:6" x14ac:dyDescent="0.5">
      <c r="B51" s="25">
        <f>IF(AND(D4&lt;&gt;"bye",D5&lt;&gt;"bye"),B$6+E4,"  ")</f>
        <v>46351</v>
      </c>
      <c r="C51" s="25"/>
      <c r="D51" s="26" t="str">
        <f>D4</f>
        <v>Star 8</v>
      </c>
      <c r="E51" s="27" t="s">
        <v>130</v>
      </c>
      <c r="F51" s="22" t="str">
        <f>D5</f>
        <v>Dombo 2</v>
      </c>
    </row>
    <row r="52" spans="2:6" x14ac:dyDescent="0.5">
      <c r="B52" s="25">
        <f>IF(AND(D11&lt;&gt;"bye",D6&lt;&gt;"bye"),B$6+E11,"  ")</f>
        <v>46351</v>
      </c>
      <c r="C52" s="25"/>
      <c r="D52" s="26" t="str">
        <f>D11</f>
        <v>Utrecht Oost 1</v>
      </c>
      <c r="E52" s="27" t="s">
        <v>130</v>
      </c>
      <c r="F52" s="22" t="str">
        <f>D6</f>
        <v>Dombo 3</v>
      </c>
    </row>
    <row r="53" spans="2:6" x14ac:dyDescent="0.5">
      <c r="B53" s="25">
        <f>IF(AND(D10&lt;&gt;"bye",D7&lt;&gt;"bye"),B$6+E10,"  ")</f>
        <v>46351</v>
      </c>
      <c r="C53" s="25"/>
      <c r="D53" s="26" t="str">
        <f>D10</f>
        <v>DDS-B3R 1</v>
      </c>
      <c r="E53" s="27" t="s">
        <v>130</v>
      </c>
      <c r="F53" s="22" t="str">
        <f>D7</f>
        <v>Dombo 4</v>
      </c>
    </row>
    <row r="54" spans="2:6" x14ac:dyDescent="0.5">
      <c r="B54" s="25">
        <f>IF(AND(D9&lt;&gt;"bye",D13&lt;&gt;"bye"),B$6+E9,"  ")</f>
        <v>46350</v>
      </c>
      <c r="C54" s="25"/>
      <c r="D54" s="26" t="str">
        <f>D9</f>
        <v>Heksentoer 1</v>
      </c>
      <c r="E54" s="27" t="s">
        <v>130</v>
      </c>
      <c r="F54" s="22" t="str">
        <f>D13</f>
        <v>De Bilt 1</v>
      </c>
    </row>
    <row r="55" spans="2:6" x14ac:dyDescent="0.5">
      <c r="B55" s="28"/>
      <c r="C55" s="28"/>
      <c r="D55" s="28"/>
      <c r="E55" s="28"/>
      <c r="F55" s="28"/>
    </row>
    <row r="56" spans="2:6" x14ac:dyDescent="0.5">
      <c r="B56" s="24" t="s">
        <v>139</v>
      </c>
      <c r="C56" s="24"/>
      <c r="D56" s="29">
        <f>_xlfn.ISOWEEKNUM(B7)</f>
        <v>50</v>
      </c>
      <c r="E56" s="23"/>
      <c r="F56" s="24"/>
    </row>
    <row r="57" spans="2:6" x14ac:dyDescent="0.5">
      <c r="B57" s="25">
        <f>IF(AND(D6&lt;&gt;"bye",D2&lt;&gt;"bye"),B$7+E6,"  ")</f>
        <v>46363</v>
      </c>
      <c r="C57" s="25"/>
      <c r="D57" s="26" t="str">
        <f>D6</f>
        <v>Dombo 3</v>
      </c>
      <c r="E57" s="27" t="s">
        <v>130</v>
      </c>
      <c r="F57" s="22" t="str">
        <f>D2</f>
        <v>BCO 3</v>
      </c>
    </row>
    <row r="58" spans="2:6" x14ac:dyDescent="0.5">
      <c r="B58" s="25">
        <f>IF(AND(D5&lt;&gt;"bye",D3&lt;&gt;"bye"),B$7+E5,"  ")</f>
        <v>46363</v>
      </c>
      <c r="C58" s="25"/>
      <c r="D58" s="26" t="str">
        <f>D5</f>
        <v>Dombo 2</v>
      </c>
      <c r="E58" s="27" t="s">
        <v>130</v>
      </c>
      <c r="F58" s="22" t="str">
        <f>D3</f>
        <v>BCO 4</v>
      </c>
    </row>
    <row r="59" spans="2:6" x14ac:dyDescent="0.5">
      <c r="B59" s="25">
        <f>IF(AND(D12&lt;&gt;"bye",D4&lt;&gt;"bye"),B$7+E12,"  ")</f>
        <v>46365</v>
      </c>
      <c r="C59" s="25"/>
      <c r="D59" s="26" t="str">
        <f>D12</f>
        <v>HWH 1</v>
      </c>
      <c r="E59" s="27" t="s">
        <v>130</v>
      </c>
      <c r="F59" s="22" t="str">
        <f>D4</f>
        <v>Star 8</v>
      </c>
    </row>
    <row r="60" spans="2:6" x14ac:dyDescent="0.5">
      <c r="B60" s="25">
        <f>IF(AND(D7&lt;&gt;"bye",D9&lt;&gt;"bye"),B$7+E7,"  ")</f>
        <v>46363</v>
      </c>
      <c r="C60" s="25"/>
      <c r="D60" s="26" t="str">
        <f>D7</f>
        <v>Dombo 4</v>
      </c>
      <c r="E60" s="27" t="s">
        <v>130</v>
      </c>
      <c r="F60" s="22" t="str">
        <f>D9</f>
        <v>Heksentoer 1</v>
      </c>
    </row>
    <row r="61" spans="2:6" x14ac:dyDescent="0.5">
      <c r="B61" s="25">
        <f>IF(AND(D11&lt;&gt;"bye",D8&lt;&gt;"bye"),B$7+E11,"  ")</f>
        <v>46365</v>
      </c>
      <c r="C61" s="25"/>
      <c r="D61" s="26" t="str">
        <f>D11</f>
        <v>Utrecht Oost 1</v>
      </c>
      <c r="E61" s="27" t="s">
        <v>130</v>
      </c>
      <c r="F61" s="22" t="str">
        <f>D8</f>
        <v>Lekbridge 1</v>
      </c>
    </row>
    <row r="62" spans="2:6" x14ac:dyDescent="0.5">
      <c r="B62" s="25">
        <f>IF(AND(D13&lt;&gt;"bye",D10&lt;&gt;"bye"),B$7+E13,"  ")</f>
        <v>46363</v>
      </c>
      <c r="C62" s="25"/>
      <c r="D62" s="26" t="str">
        <f>D13</f>
        <v>De Bilt 1</v>
      </c>
      <c r="E62" s="27" t="s">
        <v>130</v>
      </c>
      <c r="F62" s="22" t="str">
        <f>D10</f>
        <v>DDS-B3R 1</v>
      </c>
    </row>
    <row r="63" spans="2:6" x14ac:dyDescent="0.5">
      <c r="B63" s="28"/>
      <c r="C63" s="28"/>
      <c r="D63" s="28"/>
      <c r="E63" s="28"/>
      <c r="F63" s="28"/>
    </row>
    <row r="64" spans="2:6" x14ac:dyDescent="0.5">
      <c r="B64" s="24" t="s">
        <v>138</v>
      </c>
      <c r="C64" s="24"/>
      <c r="D64" s="29">
        <f>_xlfn.ISOWEEKNUM(B8)</f>
        <v>4</v>
      </c>
      <c r="E64" s="23"/>
      <c r="F64" s="24"/>
    </row>
    <row r="65" spans="2:6" x14ac:dyDescent="0.5">
      <c r="B65" s="25">
        <f>IF(AND(D3&lt;&gt;"bye",D10&lt;&gt;"bye"),B$8+E3,"  ")</f>
        <v>46414</v>
      </c>
      <c r="C65" s="25"/>
      <c r="D65" s="26" t="str">
        <f>D2</f>
        <v>BCO 3</v>
      </c>
      <c r="E65" s="27" t="s">
        <v>130</v>
      </c>
      <c r="F65" s="22" t="str">
        <f>D11</f>
        <v>Utrecht Oost 1</v>
      </c>
    </row>
    <row r="66" spans="2:6" x14ac:dyDescent="0.5">
      <c r="B66" s="25">
        <f>IF(AND(D4&lt;&gt;"bye",D13&lt;&gt;"bye"),B$8+E4,"  ")</f>
        <v>46414</v>
      </c>
      <c r="C66" s="25"/>
      <c r="D66" s="26" t="str">
        <f>D3</f>
        <v>BCO 4</v>
      </c>
      <c r="E66" s="27" t="s">
        <v>130</v>
      </c>
      <c r="F66" s="22" t="str">
        <f>D10</f>
        <v>DDS-B3R 1</v>
      </c>
    </row>
    <row r="67" spans="2:6" x14ac:dyDescent="0.5">
      <c r="B67" s="25">
        <f>IF(AND(D4&lt;&gt;"bye",D13&lt;&gt;"bye"),B$8+E4,"  ")</f>
        <v>46414</v>
      </c>
      <c r="C67" s="25"/>
      <c r="D67" s="26" t="str">
        <f>D4</f>
        <v>Star 8</v>
      </c>
      <c r="E67" s="27" t="s">
        <v>130</v>
      </c>
      <c r="F67" s="22" t="str">
        <f>D13</f>
        <v>De Bilt 1</v>
      </c>
    </row>
    <row r="68" spans="2:6" x14ac:dyDescent="0.5">
      <c r="B68" s="25">
        <f>IF(AND(D8&lt;&gt;"bye",D7&lt;&gt;"bye"),B$8+E8,"  ")</f>
        <v>46413</v>
      </c>
      <c r="C68" s="25"/>
      <c r="D68" s="26" t="str">
        <f>D8</f>
        <v>Lekbridge 1</v>
      </c>
      <c r="E68" s="27" t="s">
        <v>130</v>
      </c>
      <c r="F68" s="22" t="str">
        <f>D7</f>
        <v>Dombo 4</v>
      </c>
    </row>
    <row r="69" spans="2:6" x14ac:dyDescent="0.5">
      <c r="B69" s="25">
        <f>IF(AND(D9&lt;&gt;"bye",D6&lt;&gt;"bye"),B$8+E9,"  ")</f>
        <v>46413</v>
      </c>
      <c r="C69" s="25"/>
      <c r="D69" s="26" t="str">
        <f>D9</f>
        <v>Heksentoer 1</v>
      </c>
      <c r="E69" s="27" t="s">
        <v>130</v>
      </c>
      <c r="F69" s="22" t="str">
        <f>D6</f>
        <v>Dombo 3</v>
      </c>
    </row>
    <row r="70" spans="2:6" x14ac:dyDescent="0.5">
      <c r="B70" s="25">
        <f>IF(AND(D12&lt;&gt;"bye",D5&lt;&gt;"bye"),B$8+E12,"  ")</f>
        <v>46414</v>
      </c>
      <c r="C70" s="25"/>
      <c r="D70" s="26" t="str">
        <f>D12</f>
        <v>HWH 1</v>
      </c>
      <c r="E70" s="27" t="s">
        <v>130</v>
      </c>
      <c r="F70" s="22" t="str">
        <f>D5</f>
        <v>Dombo 2</v>
      </c>
    </row>
    <row r="71" spans="2:6" x14ac:dyDescent="0.5">
      <c r="B71" s="28"/>
      <c r="C71" s="28"/>
      <c r="D71" s="28"/>
      <c r="E71" s="28"/>
      <c r="F71" s="28"/>
    </row>
    <row r="72" spans="2:6" x14ac:dyDescent="0.5">
      <c r="B72" s="24" t="s">
        <v>137</v>
      </c>
      <c r="C72" s="24"/>
      <c r="D72" s="29">
        <f>_xlfn.ISOWEEKNUM(B9)</f>
        <v>6</v>
      </c>
      <c r="E72" s="23"/>
      <c r="F72" s="24"/>
    </row>
    <row r="73" spans="2:6" x14ac:dyDescent="0.5">
      <c r="B73" s="25">
        <f>IF(AND(D8&lt;&gt;"bye",D3&lt;&gt;"bye"),B$9+E8,"  ")</f>
        <v>46427</v>
      </c>
      <c r="C73" s="25"/>
      <c r="D73" s="26" t="str">
        <f>D8</f>
        <v>Lekbridge 1</v>
      </c>
      <c r="E73" s="27" t="s">
        <v>130</v>
      </c>
      <c r="F73" s="22" t="str">
        <f>D2</f>
        <v>BCO 3</v>
      </c>
    </row>
    <row r="74" spans="2:6" x14ac:dyDescent="0.5">
      <c r="B74" s="25">
        <f>IF(AND(D13&lt;&gt;"bye",D3&lt;&gt;"bye"),B$9+E13,"  ")</f>
        <v>46426</v>
      </c>
      <c r="C74" s="25"/>
      <c r="D74" s="26" t="str">
        <f>D13</f>
        <v>De Bilt 1</v>
      </c>
      <c r="E74" s="27" t="s">
        <v>130</v>
      </c>
      <c r="F74" s="22" t="str">
        <f>D3</f>
        <v>BCO 4</v>
      </c>
    </row>
    <row r="75" spans="2:6" x14ac:dyDescent="0.5">
      <c r="B75" s="25">
        <f>IF(AND(D9&lt;&gt;"bye",D4&lt;&gt;"bye"),B$9+E9,"  ")</f>
        <v>46427</v>
      </c>
      <c r="C75" s="25"/>
      <c r="D75" s="26" t="str">
        <f>D9</f>
        <v>Heksentoer 1</v>
      </c>
      <c r="E75" s="27" t="s">
        <v>130</v>
      </c>
      <c r="F75" s="22" t="str">
        <f>D4</f>
        <v>Star 8</v>
      </c>
    </row>
    <row r="76" spans="2:6" x14ac:dyDescent="0.5">
      <c r="B76" s="25">
        <f>IF(AND(D5&lt;&gt;"bye",D10&lt;&gt;"bye"),B$9+E5,"  ")</f>
        <v>46426</v>
      </c>
      <c r="C76" s="25"/>
      <c r="D76" s="26" t="str">
        <f>D5</f>
        <v>Dombo 2</v>
      </c>
      <c r="E76" s="27" t="s">
        <v>130</v>
      </c>
      <c r="F76" s="22" t="str">
        <f>D10</f>
        <v>DDS-B3R 1</v>
      </c>
    </row>
    <row r="77" spans="2:6" x14ac:dyDescent="0.5">
      <c r="B77" s="25">
        <f>IF(AND(D6&lt;&gt;"bye",D12&lt;&gt;"bye"),B$9+E6,"  ")</f>
        <v>46426</v>
      </c>
      <c r="C77" s="25"/>
      <c r="D77" s="26" t="str">
        <f>D6</f>
        <v>Dombo 3</v>
      </c>
      <c r="E77" s="27" t="s">
        <v>130</v>
      </c>
      <c r="F77" s="22" t="str">
        <f>D12</f>
        <v>HWH 1</v>
      </c>
    </row>
    <row r="78" spans="2:6" x14ac:dyDescent="0.5">
      <c r="B78" s="25">
        <f>IF(AND(D7&lt;&gt;"bye",D11&lt;&gt;"bye"),B$9+E7,"  ")</f>
        <v>46426</v>
      </c>
      <c r="C78" s="25"/>
      <c r="D78" s="26" t="str">
        <f>D7</f>
        <v>Dombo 4</v>
      </c>
      <c r="E78" s="27" t="s">
        <v>130</v>
      </c>
      <c r="F78" s="22" t="str">
        <f>D11</f>
        <v>Utrecht Oost 1</v>
      </c>
    </row>
    <row r="79" spans="2:6" x14ac:dyDescent="0.5">
      <c r="B79" s="28"/>
      <c r="C79" s="28"/>
      <c r="D79" s="28"/>
      <c r="E79" s="28"/>
      <c r="F79" s="28"/>
    </row>
    <row r="80" spans="2:6" x14ac:dyDescent="0.5">
      <c r="B80" s="24" t="s">
        <v>136</v>
      </c>
      <c r="C80" s="24"/>
      <c r="D80" s="29">
        <f>_xlfn.ISOWEEKNUM(B10)</f>
        <v>9</v>
      </c>
      <c r="E80" s="23"/>
      <c r="F80" s="24"/>
    </row>
    <row r="81" spans="2:6" x14ac:dyDescent="0.5">
      <c r="B81" s="25">
        <f>IF(AND(D2&lt;&gt;"bye",D5&lt;&gt;"bye"),B$10+E2,"  ")</f>
        <v>46084</v>
      </c>
      <c r="C81" s="25"/>
      <c r="D81" s="26" t="str">
        <f>D2</f>
        <v>BCO 3</v>
      </c>
      <c r="E81" s="27" t="s">
        <v>130</v>
      </c>
      <c r="F81" s="22" t="str">
        <f>D5</f>
        <v>Dombo 2</v>
      </c>
    </row>
    <row r="82" spans="2:6" x14ac:dyDescent="0.5">
      <c r="B82" s="25">
        <f>IF(AND(D3&lt;&gt;"bye",D9&lt;&gt;"bye"),B$10+E3,"  ")</f>
        <v>46084</v>
      </c>
      <c r="C82" s="25"/>
      <c r="D82" s="26" t="str">
        <f>D3</f>
        <v>BCO 4</v>
      </c>
      <c r="E82" s="27" t="s">
        <v>130</v>
      </c>
      <c r="F82" s="22" t="str">
        <f>D9</f>
        <v>Heksentoer 1</v>
      </c>
    </row>
    <row r="83" spans="2:6" x14ac:dyDescent="0.5">
      <c r="B83" s="25">
        <f>IF(AND(D4&lt;&gt;"bye",D8&lt;&gt;"bye"),B$10+E4,"  ")</f>
        <v>46084</v>
      </c>
      <c r="C83" s="25"/>
      <c r="D83" s="26" t="str">
        <f>D4</f>
        <v>Star 8</v>
      </c>
      <c r="E83" s="27" t="s">
        <v>130</v>
      </c>
      <c r="F83" s="22" t="str">
        <f>D8</f>
        <v>Lekbridge 1</v>
      </c>
    </row>
    <row r="84" spans="2:6" x14ac:dyDescent="0.5">
      <c r="B84" s="25">
        <f>IF(AND(D10&lt;&gt;"bye",D6&lt;&gt;"bye"),B$10+E10,"  ")</f>
        <v>46084</v>
      </c>
      <c r="C84" s="25"/>
      <c r="D84" s="26" t="str">
        <f>D10</f>
        <v>DDS-B3R 1</v>
      </c>
      <c r="E84" s="27" t="s">
        <v>130</v>
      </c>
      <c r="F84" s="22" t="str">
        <f>D6</f>
        <v>Dombo 3</v>
      </c>
    </row>
    <row r="85" spans="2:6" x14ac:dyDescent="0.5">
      <c r="B85" s="25">
        <f>IF(AND(D13&lt;&gt;"bye",D7&lt;&gt;"bye"),B$10+E13,"  ")</f>
        <v>46082</v>
      </c>
      <c r="C85" s="25"/>
      <c r="D85" s="26" t="str">
        <f>D13</f>
        <v>De Bilt 1</v>
      </c>
      <c r="E85" s="27" t="s">
        <v>130</v>
      </c>
      <c r="F85" s="22" t="str">
        <f>D7</f>
        <v>Dombo 4</v>
      </c>
    </row>
    <row r="86" spans="2:6" x14ac:dyDescent="0.5">
      <c r="B86" s="25">
        <f>IF(AND(D11&lt;&gt;"bye",D12&lt;&gt;"bye"),B$10+E11,"  ")</f>
        <v>46084</v>
      </c>
      <c r="C86" s="25"/>
      <c r="D86" s="26" t="str">
        <f>D11</f>
        <v>Utrecht Oost 1</v>
      </c>
      <c r="E86" s="27" t="s">
        <v>130</v>
      </c>
      <c r="F86" s="22" t="str">
        <f>D12</f>
        <v>HWH 1</v>
      </c>
    </row>
    <row r="87" spans="2:6" x14ac:dyDescent="0.5">
      <c r="B87" s="28"/>
      <c r="C87" s="28"/>
      <c r="D87" s="28"/>
      <c r="E87" s="28"/>
      <c r="F87" s="28"/>
    </row>
    <row r="88" spans="2:6" x14ac:dyDescent="0.5">
      <c r="B88" s="24" t="s">
        <v>135</v>
      </c>
      <c r="C88" s="24"/>
      <c r="D88" s="29">
        <f>_xlfn.ISOWEEKNUM(B11)</f>
        <v>11</v>
      </c>
      <c r="E88" s="23"/>
      <c r="F88" s="24"/>
    </row>
    <row r="89" spans="2:6" x14ac:dyDescent="0.5">
      <c r="B89" s="25">
        <f>IF(AND(D7&lt;&gt;"bye",D2&lt;&gt;"bye"),B$11+E7,"  ")</f>
        <v>46461</v>
      </c>
      <c r="C89" s="25"/>
      <c r="D89" s="26" t="str">
        <f>D7</f>
        <v>Dombo 4</v>
      </c>
      <c r="E89" s="27" t="s">
        <v>130</v>
      </c>
      <c r="F89" s="22" t="str">
        <f>D2</f>
        <v>BCO 3</v>
      </c>
    </row>
    <row r="90" spans="2:6" x14ac:dyDescent="0.5">
      <c r="B90" s="25">
        <f>IF(AND(D12&lt;&gt;"bye",D3&lt;&gt;"bye"),B$11+E12,"  ")</f>
        <v>46463</v>
      </c>
      <c r="C90" s="25"/>
      <c r="D90" s="26" t="str">
        <f>D12</f>
        <v>HWH 1</v>
      </c>
      <c r="E90" s="27" t="s">
        <v>130</v>
      </c>
      <c r="F90" s="22" t="str">
        <f>D3</f>
        <v>BCO 4</v>
      </c>
    </row>
    <row r="91" spans="2:6" x14ac:dyDescent="0.5">
      <c r="B91" s="25">
        <f>IF(AND(D11&lt;&gt;"bye",D4&lt;&gt;"bye"),B$11+E11,"  ")</f>
        <v>46463</v>
      </c>
      <c r="C91" s="25"/>
      <c r="D91" s="26" t="str">
        <f>D11</f>
        <v>Utrecht Oost 1</v>
      </c>
      <c r="E91" s="27" t="s">
        <v>130</v>
      </c>
      <c r="F91" s="22" t="str">
        <f>D4</f>
        <v>Star 8</v>
      </c>
    </row>
    <row r="92" spans="2:6" x14ac:dyDescent="0.5">
      <c r="B92" s="25">
        <f>IF(AND(D5&lt;&gt;"bye",D8&lt;&gt;"bye"),B$11+E5,"  ")</f>
        <v>46461</v>
      </c>
      <c r="C92" s="25"/>
      <c r="D92" s="26" t="str">
        <f>D5</f>
        <v>Dombo 2</v>
      </c>
      <c r="E92" s="27" t="s">
        <v>130</v>
      </c>
      <c r="F92" s="22" t="str">
        <f>D8</f>
        <v>Lekbridge 1</v>
      </c>
    </row>
    <row r="93" spans="2:6" x14ac:dyDescent="0.5">
      <c r="B93" s="25">
        <f>IF(AND(D6&lt;&gt;"bye",D13&lt;&gt;"bye"),B$11+E6,"  ")</f>
        <v>46461</v>
      </c>
      <c r="C93" s="25"/>
      <c r="D93" s="26" t="str">
        <f>D6</f>
        <v>Dombo 3</v>
      </c>
      <c r="E93" s="27" t="s">
        <v>130</v>
      </c>
      <c r="F93" s="22" t="str">
        <f>D13</f>
        <v>De Bilt 1</v>
      </c>
    </row>
    <row r="94" spans="2:6" x14ac:dyDescent="0.5">
      <c r="B94" s="25">
        <f>IF(AND(D10&lt;&gt;"bye",D9&lt;&gt;"bye"),B$11+E10,"  ")</f>
        <v>46463</v>
      </c>
      <c r="C94" s="25"/>
      <c r="D94" s="26" t="str">
        <f>D10</f>
        <v>DDS-B3R 1</v>
      </c>
      <c r="E94" s="27" t="s">
        <v>130</v>
      </c>
      <c r="F94" s="22" t="str">
        <f>D9</f>
        <v>Heksentoer 1</v>
      </c>
    </row>
    <row r="95" spans="2:6" x14ac:dyDescent="0.5">
      <c r="B95" s="28"/>
      <c r="C95" s="28"/>
      <c r="D95" s="28"/>
      <c r="E95" s="28"/>
      <c r="F95" s="28"/>
    </row>
    <row r="96" spans="2:6" x14ac:dyDescent="0.5">
      <c r="B96" s="24" t="s">
        <v>134</v>
      </c>
      <c r="C96" s="24"/>
      <c r="D96" s="29">
        <f>_xlfn.ISOWEEKNUM(B12)</f>
        <v>14</v>
      </c>
      <c r="E96" s="29" t="s">
        <v>133</v>
      </c>
      <c r="F96" s="24"/>
    </row>
    <row r="97" spans="2:6" x14ac:dyDescent="0.5">
      <c r="B97" s="25">
        <f>IF(AND(D2&lt;&gt;"bye",D13&lt;&gt;"bye"),B$12,"  ")</f>
        <v>46484</v>
      </c>
      <c r="C97" s="25"/>
      <c r="D97" s="26" t="str">
        <f>D2</f>
        <v>BCO 3</v>
      </c>
      <c r="E97" s="27" t="s">
        <v>130</v>
      </c>
      <c r="F97" s="22" t="str">
        <f>D13</f>
        <v>De Bilt 1</v>
      </c>
    </row>
    <row r="98" spans="2:6" x14ac:dyDescent="0.5">
      <c r="B98" s="25">
        <f>IF(AND(D3&lt;&gt;"bye",D11&lt;&gt;"bye"),B$12,"  ")</f>
        <v>46484</v>
      </c>
      <c r="C98" s="25"/>
      <c r="D98" s="26" t="str">
        <f>D3</f>
        <v>BCO 4</v>
      </c>
      <c r="E98" s="27" t="s">
        <v>130</v>
      </c>
      <c r="F98" s="22" t="str">
        <f>D11</f>
        <v>Utrecht Oost 1</v>
      </c>
    </row>
    <row r="99" spans="2:6" x14ac:dyDescent="0.5">
      <c r="B99" s="25">
        <f>IF(AND(D4&lt;&gt;"bye",D10&lt;&gt;"bye"),B$12,"  ")</f>
        <v>46484</v>
      </c>
      <c r="C99" s="25"/>
      <c r="D99" s="26" t="str">
        <f>D4</f>
        <v>Star 8</v>
      </c>
      <c r="E99" s="27" t="s">
        <v>130</v>
      </c>
      <c r="F99" s="22" t="str">
        <f>D10</f>
        <v>DDS-B3R 1</v>
      </c>
    </row>
    <row r="100" spans="2:6" x14ac:dyDescent="0.5">
      <c r="B100" s="25">
        <f>IF(AND(D9&lt;&gt;"bye",D5&lt;&gt;"bye"),B$12,"  ")</f>
        <v>46484</v>
      </c>
      <c r="C100" s="25"/>
      <c r="D100" s="26" t="str">
        <f>D9</f>
        <v>Heksentoer 1</v>
      </c>
      <c r="E100" s="27" t="s">
        <v>130</v>
      </c>
      <c r="F100" s="22" t="str">
        <f>D5</f>
        <v>Dombo 2</v>
      </c>
    </row>
    <row r="101" spans="2:6" x14ac:dyDescent="0.5">
      <c r="B101" s="25">
        <f>IF(AND(D8&lt;&gt;"bye",D6&lt;&gt;"bye"),B$12,"  ")</f>
        <v>46484</v>
      </c>
      <c r="C101" s="25"/>
      <c r="D101" s="26" t="str">
        <f>D8</f>
        <v>Lekbridge 1</v>
      </c>
      <c r="E101" s="27" t="s">
        <v>130</v>
      </c>
      <c r="F101" s="22" t="str">
        <f>D6</f>
        <v>Dombo 3</v>
      </c>
    </row>
    <row r="102" spans="2:6" x14ac:dyDescent="0.5">
      <c r="B102" s="25">
        <f>IF(AND(D12&lt;&gt;"bye",D7&lt;&gt;"bye"),B$12,"  ")</f>
        <v>46484</v>
      </c>
      <c r="C102" s="25"/>
      <c r="D102" s="26" t="str">
        <f>D12</f>
        <v>HWH 1</v>
      </c>
      <c r="E102" s="27" t="s">
        <v>130</v>
      </c>
      <c r="F102" s="22" t="str">
        <f>D7</f>
        <v>Dombo 4</v>
      </c>
    </row>
  </sheetData>
  <phoneticPr fontId="3" type="noConversion"/>
  <pageMargins left="0.7" right="0.7" top="0.75" bottom="0.75" header="0.3" footer="0.3"/>
  <ignoredErrors>
    <ignoredError sqref="B18 F29 F19 D35 D44 D59 F66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EBA1A-7851-49B8-9C61-36D7B9474A95}">
  <dimension ref="A1:AD102"/>
  <sheetViews>
    <sheetView workbookViewId="0">
      <selection activeCell="T1" sqref="T1:AD7"/>
    </sheetView>
  </sheetViews>
  <sheetFormatPr defaultRowHeight="15.75" x14ac:dyDescent="0.5"/>
  <cols>
    <col min="2" max="2" width="10.9375" customWidth="1"/>
    <col min="4" max="4" width="16.1875" bestFit="1" customWidth="1"/>
  </cols>
  <sheetData>
    <row r="1" spans="1:30" x14ac:dyDescent="0.5">
      <c r="C1" s="15"/>
      <c r="E1" t="s">
        <v>131</v>
      </c>
      <c r="F1" s="15">
        <v>1</v>
      </c>
      <c r="G1" s="15">
        <v>2</v>
      </c>
      <c r="H1" s="15">
        <v>3</v>
      </c>
      <c r="I1" s="15">
        <v>4</v>
      </c>
      <c r="J1" s="15">
        <v>5</v>
      </c>
      <c r="K1" s="15">
        <v>6</v>
      </c>
      <c r="L1" s="15">
        <v>7</v>
      </c>
      <c r="M1" s="15">
        <v>8</v>
      </c>
      <c r="N1" s="15">
        <v>9</v>
      </c>
      <c r="O1" s="15">
        <v>10</v>
      </c>
      <c r="P1" s="15">
        <v>11</v>
      </c>
      <c r="Q1" s="15" t="s">
        <v>107</v>
      </c>
      <c r="R1" s="19" t="s">
        <v>125</v>
      </c>
      <c r="S1" s="15"/>
      <c r="T1" t="s">
        <v>108</v>
      </c>
      <c r="U1" t="s">
        <v>109</v>
      </c>
      <c r="V1" t="s">
        <v>110</v>
      </c>
      <c r="W1" t="s">
        <v>111</v>
      </c>
      <c r="X1" t="s">
        <v>112</v>
      </c>
      <c r="Y1" t="s">
        <v>113</v>
      </c>
      <c r="Z1" t="s">
        <v>114</v>
      </c>
      <c r="AA1" t="s">
        <v>115</v>
      </c>
      <c r="AB1" t="s">
        <v>116</v>
      </c>
      <c r="AC1" t="s">
        <v>117</v>
      </c>
      <c r="AD1" s="16" t="s">
        <v>118</v>
      </c>
    </row>
    <row r="2" spans="1:30" x14ac:dyDescent="0.5">
      <c r="A2" t="s">
        <v>108</v>
      </c>
      <c r="B2" s="21">
        <v>46286</v>
      </c>
      <c r="C2" s="15">
        <v>1</v>
      </c>
      <c r="D2" s="3" t="s">
        <v>73</v>
      </c>
      <c r="E2" s="15">
        <v>2</v>
      </c>
      <c r="F2" s="17" t="s">
        <v>119</v>
      </c>
      <c r="G2" s="17" t="s">
        <v>120</v>
      </c>
      <c r="H2" s="17" t="s">
        <v>120</v>
      </c>
      <c r="I2" s="17" t="s">
        <v>119</v>
      </c>
      <c r="J2" s="17" t="s">
        <v>120</v>
      </c>
      <c r="K2" s="17" t="s">
        <v>119</v>
      </c>
      <c r="L2" s="18" t="s">
        <v>120</v>
      </c>
      <c r="M2" s="17"/>
      <c r="N2" s="17" t="s">
        <v>120</v>
      </c>
      <c r="O2" s="17" t="s">
        <v>119</v>
      </c>
      <c r="P2" s="17" t="s">
        <v>120</v>
      </c>
      <c r="Q2" s="15">
        <f>COUNTIFS(F2:P2,"T")</f>
        <v>6</v>
      </c>
      <c r="R2" s="15">
        <f>COUNTIFS(F2:O2,"T")</f>
        <v>5</v>
      </c>
      <c r="S2" s="15"/>
      <c r="T2" t="s">
        <v>0</v>
      </c>
      <c r="U2" t="s">
        <v>3</v>
      </c>
      <c r="V2" t="s">
        <v>48</v>
      </c>
      <c r="W2" s="1" t="s">
        <v>56</v>
      </c>
      <c r="X2" t="s">
        <v>46</v>
      </c>
      <c r="Y2" t="s">
        <v>15</v>
      </c>
      <c r="Z2" t="s">
        <v>12</v>
      </c>
      <c r="AA2" t="s">
        <v>42</v>
      </c>
      <c r="AB2" t="s">
        <v>33</v>
      </c>
      <c r="AC2" t="s">
        <v>30</v>
      </c>
      <c r="AD2" t="s">
        <v>19</v>
      </c>
    </row>
    <row r="3" spans="1:30" x14ac:dyDescent="0.5">
      <c r="A3" t="s">
        <v>109</v>
      </c>
      <c r="B3" s="21">
        <v>46300</v>
      </c>
      <c r="C3" s="15">
        <v>2</v>
      </c>
      <c r="D3" s="3" t="s">
        <v>74</v>
      </c>
      <c r="E3" s="15">
        <v>2</v>
      </c>
      <c r="F3" s="17" t="s">
        <v>120</v>
      </c>
      <c r="G3" s="17" t="s">
        <v>119</v>
      </c>
      <c r="H3" s="17" t="s">
        <v>119</v>
      </c>
      <c r="I3" s="17" t="s">
        <v>119</v>
      </c>
      <c r="J3" s="17"/>
      <c r="K3" s="17" t="s">
        <v>119</v>
      </c>
      <c r="L3" s="17" t="s">
        <v>120</v>
      </c>
      <c r="M3" s="17" t="s">
        <v>119</v>
      </c>
      <c r="N3" s="17" t="s">
        <v>120</v>
      </c>
      <c r="O3" s="17" t="s">
        <v>119</v>
      </c>
      <c r="P3" s="17" t="s">
        <v>120</v>
      </c>
      <c r="Q3" s="15">
        <f t="shared" ref="Q3:Q13" si="0">COUNTIFS(F3:P3,"T")</f>
        <v>4</v>
      </c>
      <c r="R3" s="15">
        <f t="shared" ref="R3:R13" si="1">COUNTIFS(F3:O3,"T")</f>
        <v>3</v>
      </c>
      <c r="S3" s="15"/>
      <c r="T3" t="s">
        <v>52</v>
      </c>
      <c r="U3" t="s">
        <v>5</v>
      </c>
      <c r="V3" t="s">
        <v>6</v>
      </c>
      <c r="W3" t="s">
        <v>60</v>
      </c>
      <c r="X3" t="s">
        <v>45</v>
      </c>
      <c r="Y3" t="s">
        <v>16</v>
      </c>
      <c r="Z3" t="s">
        <v>13</v>
      </c>
      <c r="AA3" t="s">
        <v>39</v>
      </c>
      <c r="AB3" t="s">
        <v>35</v>
      </c>
      <c r="AC3" t="s">
        <v>26</v>
      </c>
      <c r="AD3" t="s">
        <v>23</v>
      </c>
    </row>
    <row r="4" spans="1:30" x14ac:dyDescent="0.5">
      <c r="A4" t="s">
        <v>110</v>
      </c>
      <c r="B4" s="21">
        <v>46321</v>
      </c>
      <c r="C4" s="15">
        <v>3</v>
      </c>
      <c r="D4" s="3" t="s">
        <v>77</v>
      </c>
      <c r="E4" s="15">
        <v>2</v>
      </c>
      <c r="F4" s="17" t="s">
        <v>120</v>
      </c>
      <c r="G4" s="17" t="s">
        <v>119</v>
      </c>
      <c r="H4" s="17" t="s">
        <v>120</v>
      </c>
      <c r="I4" s="17" t="s">
        <v>119</v>
      </c>
      <c r="J4" s="17" t="s">
        <v>120</v>
      </c>
      <c r="K4" s="17" t="s">
        <v>119</v>
      </c>
      <c r="L4" s="17" t="s">
        <v>120</v>
      </c>
      <c r="M4" s="17" t="s">
        <v>119</v>
      </c>
      <c r="N4" s="17"/>
      <c r="O4" s="17" t="s">
        <v>119</v>
      </c>
      <c r="P4" s="17" t="s">
        <v>120</v>
      </c>
      <c r="Q4" s="15">
        <f t="shared" si="0"/>
        <v>5</v>
      </c>
      <c r="R4" s="15">
        <f t="shared" si="1"/>
        <v>4</v>
      </c>
      <c r="S4" s="15"/>
      <c r="T4" t="s">
        <v>1</v>
      </c>
      <c r="U4" t="s">
        <v>4</v>
      </c>
      <c r="V4" t="s">
        <v>53</v>
      </c>
      <c r="W4" s="1" t="s">
        <v>57</v>
      </c>
      <c r="X4" t="s">
        <v>43</v>
      </c>
      <c r="Y4" t="s">
        <v>18</v>
      </c>
      <c r="Z4" t="s">
        <v>10</v>
      </c>
      <c r="AA4" t="s">
        <v>37</v>
      </c>
      <c r="AB4" t="s">
        <v>31</v>
      </c>
      <c r="AC4" t="s">
        <v>27</v>
      </c>
      <c r="AD4" t="s">
        <v>22</v>
      </c>
    </row>
    <row r="5" spans="1:30" x14ac:dyDescent="0.5">
      <c r="A5" t="s">
        <v>111</v>
      </c>
      <c r="B5" s="21">
        <v>46335</v>
      </c>
      <c r="C5" s="15">
        <v>4</v>
      </c>
      <c r="D5" s="11" t="s">
        <v>93</v>
      </c>
      <c r="E5" s="15">
        <v>0</v>
      </c>
      <c r="F5" s="17" t="s">
        <v>120</v>
      </c>
      <c r="G5" s="17" t="s">
        <v>119</v>
      </c>
      <c r="H5" s="17" t="s">
        <v>119</v>
      </c>
      <c r="I5" s="17" t="s">
        <v>120</v>
      </c>
      <c r="J5" s="17" t="s">
        <v>119</v>
      </c>
      <c r="K5" s="17" t="s">
        <v>120</v>
      </c>
      <c r="L5" s="17" t="s">
        <v>119</v>
      </c>
      <c r="M5" s="17" t="s">
        <v>120</v>
      </c>
      <c r="N5" s="17" t="s">
        <v>119</v>
      </c>
      <c r="O5" s="17"/>
      <c r="P5" s="17" t="s">
        <v>119</v>
      </c>
      <c r="Q5" s="15">
        <f t="shared" si="0"/>
        <v>4</v>
      </c>
      <c r="R5" s="15">
        <f t="shared" si="1"/>
        <v>4</v>
      </c>
      <c r="S5" s="15"/>
      <c r="T5" t="s">
        <v>106</v>
      </c>
      <c r="U5" t="s">
        <v>55</v>
      </c>
      <c r="V5" t="s">
        <v>121</v>
      </c>
      <c r="W5" t="s">
        <v>58</v>
      </c>
      <c r="X5" t="s">
        <v>44</v>
      </c>
      <c r="Y5" t="s">
        <v>14</v>
      </c>
      <c r="Z5" t="s">
        <v>11</v>
      </c>
      <c r="AA5" t="s">
        <v>41</v>
      </c>
      <c r="AB5" t="s">
        <v>34</v>
      </c>
      <c r="AC5" t="s">
        <v>25</v>
      </c>
      <c r="AD5" t="s">
        <v>21</v>
      </c>
    </row>
    <row r="6" spans="1:30" x14ac:dyDescent="0.5">
      <c r="A6" t="s">
        <v>112</v>
      </c>
      <c r="B6" s="21">
        <v>46349</v>
      </c>
      <c r="C6" s="15">
        <v>5</v>
      </c>
      <c r="D6" s="5" t="s">
        <v>80</v>
      </c>
      <c r="E6" s="15">
        <v>0</v>
      </c>
      <c r="F6" s="17" t="s">
        <v>119</v>
      </c>
      <c r="G6" s="17" t="s">
        <v>120</v>
      </c>
      <c r="H6" s="17" t="s">
        <v>120</v>
      </c>
      <c r="I6" s="17" t="s">
        <v>120</v>
      </c>
      <c r="J6" s="17" t="s">
        <v>119</v>
      </c>
      <c r="K6" s="17" t="s">
        <v>120</v>
      </c>
      <c r="L6" s="17" t="s">
        <v>119</v>
      </c>
      <c r="M6" s="17" t="s">
        <v>120</v>
      </c>
      <c r="N6" s="17" t="s">
        <v>119</v>
      </c>
      <c r="O6" s="17" t="s">
        <v>120</v>
      </c>
      <c r="P6" s="17"/>
      <c r="Q6" s="15">
        <f t="shared" si="0"/>
        <v>6</v>
      </c>
      <c r="R6" s="15">
        <f t="shared" si="1"/>
        <v>6</v>
      </c>
      <c r="S6" s="15"/>
      <c r="T6" t="s">
        <v>2</v>
      </c>
      <c r="U6" t="s">
        <v>54</v>
      </c>
      <c r="V6" t="s">
        <v>49</v>
      </c>
      <c r="W6" t="s">
        <v>59</v>
      </c>
      <c r="X6" t="s">
        <v>47</v>
      </c>
      <c r="Y6" t="s">
        <v>17</v>
      </c>
      <c r="Z6" t="s">
        <v>8</v>
      </c>
      <c r="AA6" t="s">
        <v>40</v>
      </c>
      <c r="AB6" t="s">
        <v>36</v>
      </c>
      <c r="AC6" t="s">
        <v>28</v>
      </c>
      <c r="AD6" t="s">
        <v>24</v>
      </c>
    </row>
    <row r="7" spans="1:30" x14ac:dyDescent="0.5">
      <c r="A7" t="s">
        <v>113</v>
      </c>
      <c r="B7" s="21">
        <v>46363</v>
      </c>
      <c r="C7" s="15">
        <v>6</v>
      </c>
      <c r="D7" s="9" t="s">
        <v>100</v>
      </c>
      <c r="E7" s="15">
        <v>2</v>
      </c>
      <c r="F7" s="17" t="s">
        <v>119</v>
      </c>
      <c r="G7" s="17" t="s">
        <v>120</v>
      </c>
      <c r="H7" s="17" t="s">
        <v>119</v>
      </c>
      <c r="I7" s="17" t="s">
        <v>120</v>
      </c>
      <c r="J7" s="17" t="s">
        <v>119</v>
      </c>
      <c r="K7" s="17" t="s">
        <v>120</v>
      </c>
      <c r="L7" s="17"/>
      <c r="M7" s="17" t="s">
        <v>120</v>
      </c>
      <c r="N7" s="17" t="s">
        <v>119</v>
      </c>
      <c r="O7" s="17" t="s">
        <v>120</v>
      </c>
      <c r="P7" s="17" t="s">
        <v>119</v>
      </c>
      <c r="Q7" s="15">
        <f t="shared" si="0"/>
        <v>5</v>
      </c>
      <c r="R7" s="15">
        <f t="shared" si="1"/>
        <v>5</v>
      </c>
      <c r="S7" s="15"/>
      <c r="T7" t="s">
        <v>51</v>
      </c>
      <c r="U7" t="s">
        <v>128</v>
      </c>
      <c r="V7" t="s">
        <v>7</v>
      </c>
      <c r="W7" s="30" t="s">
        <v>147</v>
      </c>
      <c r="X7" t="s">
        <v>122</v>
      </c>
      <c r="Y7" t="s">
        <v>123</v>
      </c>
      <c r="Z7" t="s">
        <v>9</v>
      </c>
      <c r="AA7" t="s">
        <v>38</v>
      </c>
      <c r="AB7" t="s">
        <v>32</v>
      </c>
      <c r="AC7" t="s">
        <v>29</v>
      </c>
      <c r="AD7" t="s">
        <v>20</v>
      </c>
    </row>
    <row r="8" spans="1:30" x14ac:dyDescent="0.5">
      <c r="A8" t="s">
        <v>114</v>
      </c>
      <c r="B8" s="21">
        <v>46412</v>
      </c>
      <c r="C8" s="15">
        <v>7</v>
      </c>
      <c r="D8" t="s">
        <v>124</v>
      </c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>
        <f t="shared" si="0"/>
        <v>0</v>
      </c>
      <c r="R8" s="15">
        <f t="shared" si="1"/>
        <v>0</v>
      </c>
      <c r="S8" s="15"/>
    </row>
    <row r="9" spans="1:30" x14ac:dyDescent="0.5">
      <c r="A9" t="s">
        <v>115</v>
      </c>
      <c r="B9" s="21">
        <v>46426</v>
      </c>
      <c r="C9" s="15">
        <v>8</v>
      </c>
      <c r="D9" s="10" t="s">
        <v>91</v>
      </c>
      <c r="E9" s="15">
        <v>0</v>
      </c>
      <c r="F9" s="15"/>
      <c r="G9" s="17" t="s">
        <v>119</v>
      </c>
      <c r="H9" s="17" t="s">
        <v>120</v>
      </c>
      <c r="I9" s="17" t="s">
        <v>120</v>
      </c>
      <c r="J9" s="17" t="s">
        <v>120</v>
      </c>
      <c r="K9" s="17" t="s">
        <v>119</v>
      </c>
      <c r="L9" s="17" t="s">
        <v>120</v>
      </c>
      <c r="M9" s="17" t="s">
        <v>120</v>
      </c>
      <c r="N9" s="17" t="s">
        <v>119</v>
      </c>
      <c r="O9" s="17" t="s">
        <v>119</v>
      </c>
      <c r="P9" s="17" t="s">
        <v>120</v>
      </c>
      <c r="Q9" s="15">
        <f t="shared" si="0"/>
        <v>6</v>
      </c>
      <c r="R9" s="15">
        <f t="shared" si="1"/>
        <v>5</v>
      </c>
      <c r="S9" s="15"/>
    </row>
    <row r="10" spans="1:30" x14ac:dyDescent="0.5">
      <c r="A10" t="s">
        <v>116</v>
      </c>
      <c r="B10" s="21">
        <v>46082</v>
      </c>
      <c r="C10" s="15">
        <v>9</v>
      </c>
      <c r="D10" s="4" t="s">
        <v>96</v>
      </c>
      <c r="E10" s="15">
        <v>2</v>
      </c>
      <c r="F10" s="17" t="s">
        <v>119</v>
      </c>
      <c r="G10" s="17"/>
      <c r="H10" s="17" t="s">
        <v>119</v>
      </c>
      <c r="I10" s="17" t="s">
        <v>120</v>
      </c>
      <c r="J10" s="17" t="s">
        <v>120</v>
      </c>
      <c r="K10" s="17" t="s">
        <v>119</v>
      </c>
      <c r="L10" s="17" t="s">
        <v>119</v>
      </c>
      <c r="M10" s="17" t="s">
        <v>119</v>
      </c>
      <c r="N10" s="17" t="s">
        <v>120</v>
      </c>
      <c r="O10" s="17" t="s">
        <v>120</v>
      </c>
      <c r="P10" s="17" t="s">
        <v>119</v>
      </c>
      <c r="Q10" s="15">
        <f t="shared" si="0"/>
        <v>4</v>
      </c>
      <c r="R10" s="15">
        <f t="shared" si="1"/>
        <v>4</v>
      </c>
      <c r="S10" s="15"/>
    </row>
    <row r="11" spans="1:30" x14ac:dyDescent="0.5">
      <c r="A11" t="s">
        <v>117</v>
      </c>
      <c r="B11" s="21">
        <v>46461</v>
      </c>
      <c r="C11" s="15">
        <v>10</v>
      </c>
      <c r="D11" s="2" t="s">
        <v>89</v>
      </c>
      <c r="E11" s="15">
        <v>3</v>
      </c>
      <c r="F11" s="17" t="s">
        <v>120</v>
      </c>
      <c r="G11" s="17" t="s">
        <v>119</v>
      </c>
      <c r="H11" s="17" t="s">
        <v>119</v>
      </c>
      <c r="I11" s="17" t="s">
        <v>119</v>
      </c>
      <c r="J11" s="17" t="s">
        <v>120</v>
      </c>
      <c r="K11" s="17"/>
      <c r="L11" s="17" t="s">
        <v>119</v>
      </c>
      <c r="M11" s="17" t="s">
        <v>119</v>
      </c>
      <c r="N11" s="17" t="s">
        <v>120</v>
      </c>
      <c r="O11" s="17" t="s">
        <v>120</v>
      </c>
      <c r="P11" s="17" t="s">
        <v>119</v>
      </c>
      <c r="Q11" s="15">
        <f t="shared" si="0"/>
        <v>4</v>
      </c>
      <c r="R11" s="15">
        <f t="shared" si="1"/>
        <v>4</v>
      </c>
      <c r="S11" s="15"/>
    </row>
    <row r="12" spans="1:30" x14ac:dyDescent="0.5">
      <c r="A12" t="s">
        <v>118</v>
      </c>
      <c r="B12" s="21">
        <v>46484</v>
      </c>
      <c r="C12" s="15">
        <v>11</v>
      </c>
      <c r="D12" s="8" t="s">
        <v>88</v>
      </c>
      <c r="E12" s="15">
        <v>2</v>
      </c>
      <c r="F12" s="17" t="s">
        <v>119</v>
      </c>
      <c r="G12" s="17" t="s">
        <v>120</v>
      </c>
      <c r="H12" s="17"/>
      <c r="I12" s="17" t="s">
        <v>119</v>
      </c>
      <c r="J12" s="17" t="s">
        <v>119</v>
      </c>
      <c r="K12" s="17" t="s">
        <v>120</v>
      </c>
      <c r="L12" s="17" t="s">
        <v>120</v>
      </c>
      <c r="M12" s="17" t="s">
        <v>119</v>
      </c>
      <c r="N12" s="17" t="s">
        <v>119</v>
      </c>
      <c r="O12" s="17" t="s">
        <v>120</v>
      </c>
      <c r="P12" s="17" t="s">
        <v>120</v>
      </c>
      <c r="Q12" s="15">
        <f t="shared" si="0"/>
        <v>5</v>
      </c>
      <c r="R12" s="15">
        <f t="shared" si="1"/>
        <v>4</v>
      </c>
      <c r="S12" s="15"/>
    </row>
    <row r="13" spans="1:30" x14ac:dyDescent="0.5">
      <c r="B13" s="21"/>
      <c r="C13" s="15">
        <v>12</v>
      </c>
      <c r="D13" s="7" t="s">
        <v>84</v>
      </c>
      <c r="E13" s="15">
        <v>0</v>
      </c>
      <c r="F13" s="17" t="s">
        <v>120</v>
      </c>
      <c r="G13" s="17" t="s">
        <v>120</v>
      </c>
      <c r="H13" s="17" t="s">
        <v>120</v>
      </c>
      <c r="I13" s="17"/>
      <c r="J13" s="17" t="s">
        <v>119</v>
      </c>
      <c r="K13" s="17" t="s">
        <v>120</v>
      </c>
      <c r="L13" s="17" t="s">
        <v>119</v>
      </c>
      <c r="M13" s="17" t="s">
        <v>120</v>
      </c>
      <c r="N13" s="17" t="s">
        <v>120</v>
      </c>
      <c r="O13" s="17" t="s">
        <v>119</v>
      </c>
      <c r="P13" s="17" t="s">
        <v>119</v>
      </c>
      <c r="Q13" s="15">
        <f t="shared" si="0"/>
        <v>6</v>
      </c>
      <c r="R13" s="15">
        <f t="shared" si="1"/>
        <v>6</v>
      </c>
      <c r="S13" s="15"/>
    </row>
    <row r="14" spans="1:30" x14ac:dyDescent="0.5">
      <c r="C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</row>
    <row r="15" spans="1:30" x14ac:dyDescent="0.5">
      <c r="B15" s="22"/>
      <c r="C15" s="22"/>
      <c r="D15" s="22"/>
      <c r="E15" s="23" t="s">
        <v>146</v>
      </c>
      <c r="F15" s="22"/>
    </row>
    <row r="16" spans="1:30" x14ac:dyDescent="0.5">
      <c r="B16" s="24" t="s">
        <v>132</v>
      </c>
      <c r="C16" s="24"/>
      <c r="D16" s="29">
        <f>_xlfn.ISOWEEKNUM(B2)</f>
        <v>39</v>
      </c>
      <c r="E16" s="23"/>
      <c r="F16" s="24"/>
    </row>
    <row r="17" spans="2:6" x14ac:dyDescent="0.5">
      <c r="B17" s="25">
        <f>IF(AND(D2&lt;&gt;"bye",D3&lt;&gt;"bye"),B$2+E2,"  ")</f>
        <v>46288</v>
      </c>
      <c r="C17" s="25"/>
      <c r="D17" s="26" t="str">
        <f>D3</f>
        <v>BC'80 4</v>
      </c>
      <c r="E17" s="27" t="s">
        <v>130</v>
      </c>
      <c r="F17" s="22" t="str">
        <f>D2</f>
        <v>BC'80 1</v>
      </c>
    </row>
    <row r="18" spans="2:6" x14ac:dyDescent="0.5">
      <c r="B18" s="25">
        <f>IF(AND(D4&lt;&gt;"bye",D7&lt;&gt;"bye"),B$2+E4,"  ")</f>
        <v>46288</v>
      </c>
      <c r="C18" s="25"/>
      <c r="D18" s="26" t="str">
        <f>D4</f>
        <v>Star 10</v>
      </c>
      <c r="E18" s="27" t="s">
        <v>130</v>
      </c>
      <c r="F18" s="22" t="str">
        <f>D7</f>
        <v>Dorestad 1</v>
      </c>
    </row>
    <row r="19" spans="2:6" x14ac:dyDescent="0.5">
      <c r="B19" s="25">
        <f>IF(AND(D5&lt;&gt;"bye",D5&lt;&gt;"bye"),B$2+E5,"  ")</f>
        <v>46286</v>
      </c>
      <c r="C19" s="25"/>
      <c r="D19" s="26" t="str">
        <f>D5</f>
        <v>Victoria 1</v>
      </c>
      <c r="E19" s="27" t="s">
        <v>130</v>
      </c>
      <c r="F19" s="22" t="str">
        <f>D6</f>
        <v>Dombo 6</v>
      </c>
    </row>
    <row r="20" spans="2:6" x14ac:dyDescent="0.5">
      <c r="B20" s="25" t="str">
        <f>IF(AND(D8&lt;&gt;"bye",D9&lt;&gt;"bye"),B$2+E8,"  ")</f>
        <v xml:space="preserve">  </v>
      </c>
      <c r="C20" s="25"/>
      <c r="D20" s="26" t="str">
        <f>D8</f>
        <v>Bye</v>
      </c>
      <c r="E20" s="27" t="s">
        <v>130</v>
      </c>
      <c r="F20" s="22" t="str">
        <f>D9</f>
        <v>Bod'84 3</v>
      </c>
    </row>
    <row r="21" spans="2:6" x14ac:dyDescent="0.5">
      <c r="B21" s="25">
        <f>IF(AND(D11&lt;&gt;"bye",D10&lt;&gt;"bye"),B$2+E11,"  ")</f>
        <v>46289</v>
      </c>
      <c r="C21" s="25"/>
      <c r="D21" s="26" t="str">
        <f>D11</f>
        <v>Bod'84 1</v>
      </c>
      <c r="E21" s="27" t="s">
        <v>130</v>
      </c>
      <c r="F21" s="22" t="str">
        <f>D10</f>
        <v>DDS 3</v>
      </c>
    </row>
    <row r="22" spans="2:6" x14ac:dyDescent="0.5">
      <c r="B22" s="25">
        <f>IF(AND(D13&lt;&gt;"bye",D12&lt;&gt;"bye"),B$2+E13,"  ")</f>
        <v>46286</v>
      </c>
      <c r="C22" s="25"/>
      <c r="D22" s="26" t="str">
        <f>D13</f>
        <v>Concordia'86 1</v>
      </c>
      <c r="E22" s="27" t="s">
        <v>130</v>
      </c>
      <c r="F22" s="22" t="str">
        <f>D12</f>
        <v>HWH 2</v>
      </c>
    </row>
    <row r="23" spans="2:6" x14ac:dyDescent="0.5">
      <c r="B23" s="28"/>
      <c r="C23" s="28"/>
      <c r="D23" s="28"/>
      <c r="E23" s="28"/>
      <c r="F23" s="28"/>
    </row>
    <row r="24" spans="2:6" x14ac:dyDescent="0.5">
      <c r="B24" s="24" t="s">
        <v>143</v>
      </c>
      <c r="C24" s="24"/>
      <c r="D24" s="29">
        <f>_xlfn.ISOWEEKNUM(B3)</f>
        <v>41</v>
      </c>
      <c r="E24" s="23"/>
      <c r="F24" s="24"/>
    </row>
    <row r="25" spans="2:6" x14ac:dyDescent="0.5">
      <c r="B25" s="25">
        <f>IF(AND(D2&lt;&gt;"bye",D4&lt;&gt;"bye"),B$3+E2,"  ")</f>
        <v>46302</v>
      </c>
      <c r="C25" s="25"/>
      <c r="D25" s="26" t="str">
        <f>D2</f>
        <v>BC'80 1</v>
      </c>
      <c r="E25" s="27" t="s">
        <v>130</v>
      </c>
      <c r="F25" s="22" t="str">
        <f>D4</f>
        <v>Star 10</v>
      </c>
    </row>
    <row r="26" spans="2:6" x14ac:dyDescent="0.5">
      <c r="B26" s="25">
        <f>IF(AND(D6&lt;&gt;"bye",D3&lt;&gt;"bye"),B$3+E6,"  ")</f>
        <v>46300</v>
      </c>
      <c r="C26" s="25"/>
      <c r="D26" s="26" t="str">
        <f>D6</f>
        <v>Dombo 6</v>
      </c>
      <c r="E26" s="27" t="s">
        <v>130</v>
      </c>
      <c r="F26" s="22" t="str">
        <f>D3</f>
        <v>BC'80 4</v>
      </c>
    </row>
    <row r="27" spans="2:6" x14ac:dyDescent="0.5">
      <c r="B27" s="25">
        <f>IF(AND(D7&lt;&gt;"bye",D5&lt;&gt;"bye"),B$3+E7,"  ")</f>
        <v>46302</v>
      </c>
      <c r="C27" s="25"/>
      <c r="D27" s="26" t="str">
        <f>D7</f>
        <v>Dorestad 1</v>
      </c>
      <c r="E27" s="27" t="s">
        <v>130</v>
      </c>
      <c r="F27" s="22" t="str">
        <f>D5</f>
        <v>Victoria 1</v>
      </c>
    </row>
    <row r="28" spans="2:6" x14ac:dyDescent="0.5">
      <c r="B28" s="25">
        <f>IF(AND(D12&lt;&gt;"bye",D9&lt;&gt;"bye"),B$3+E12,"  ")</f>
        <v>46302</v>
      </c>
      <c r="C28" s="25"/>
      <c r="D28" s="26" t="str">
        <f>D12</f>
        <v>HWH 2</v>
      </c>
      <c r="E28" s="27" t="s">
        <v>130</v>
      </c>
      <c r="F28" s="22" t="str">
        <f>D9</f>
        <v>Bod'84 3</v>
      </c>
    </row>
    <row r="29" spans="2:6" x14ac:dyDescent="0.5">
      <c r="B29" s="25" t="str">
        <f>IF(AND(D10&lt;&gt;"bye",D8&lt;&gt;"bye"),B$3+E10,"  ")</f>
        <v xml:space="preserve">  </v>
      </c>
      <c r="C29" s="25"/>
      <c r="D29" s="26" t="str">
        <f>D10</f>
        <v>DDS 3</v>
      </c>
      <c r="E29" s="27" t="s">
        <v>130</v>
      </c>
      <c r="F29" s="22" t="str">
        <f>D8</f>
        <v>Bye</v>
      </c>
    </row>
    <row r="30" spans="2:6" x14ac:dyDescent="0.5">
      <c r="B30" s="25">
        <f>IF(AND(D13&lt;&gt;"bye",D11&lt;&gt;"bye"),B$3+E13,"  ")</f>
        <v>46300</v>
      </c>
      <c r="C30" s="25"/>
      <c r="D30" s="26" t="str">
        <f>D13</f>
        <v>Concordia'86 1</v>
      </c>
      <c r="E30" s="27" t="s">
        <v>130</v>
      </c>
      <c r="F30" s="22" t="str">
        <f>D11</f>
        <v>Bod'84 1</v>
      </c>
    </row>
    <row r="31" spans="2:6" x14ac:dyDescent="0.5">
      <c r="B31" s="28"/>
      <c r="C31" s="28"/>
      <c r="D31" s="28"/>
      <c r="E31" s="28"/>
      <c r="F31" s="28"/>
    </row>
    <row r="32" spans="2:6" x14ac:dyDescent="0.5">
      <c r="B32" s="24" t="s">
        <v>142</v>
      </c>
      <c r="C32" s="24"/>
      <c r="D32" s="29">
        <f>_xlfn.ISOWEEKNUM(B4)</f>
        <v>44</v>
      </c>
      <c r="E32" s="23"/>
      <c r="F32" s="24"/>
    </row>
    <row r="33" spans="2:6" x14ac:dyDescent="0.5">
      <c r="B33" s="25">
        <f>IF(AND(D2&lt;&gt;"bye",D10&lt;&gt;"bye"),B$4+E2,"  ")</f>
        <v>46323</v>
      </c>
      <c r="C33" s="25"/>
      <c r="D33" s="26" t="str">
        <f>D2</f>
        <v>BC'80 1</v>
      </c>
      <c r="E33" s="27" t="s">
        <v>130</v>
      </c>
      <c r="F33" s="22" t="str">
        <f>D10</f>
        <v>DDS 3</v>
      </c>
    </row>
    <row r="34" spans="2:6" x14ac:dyDescent="0.5">
      <c r="B34" s="25">
        <f>IF(AND(D4&lt;&gt;"bye",D3&lt;&gt;"bye"),B$4+E4,"  ")</f>
        <v>46323</v>
      </c>
      <c r="C34" s="25"/>
      <c r="D34" s="26" t="str">
        <f>D4</f>
        <v>Star 10</v>
      </c>
      <c r="E34" s="27" t="s">
        <v>130</v>
      </c>
      <c r="F34" s="22" t="str">
        <f>D3</f>
        <v>BC'80 4</v>
      </c>
    </row>
    <row r="35" spans="2:6" x14ac:dyDescent="0.5">
      <c r="B35" s="25">
        <f>IF(AND(D13&lt;&gt;"bye",D5&lt;&gt;"bye"),B$4+E13,"  ")</f>
        <v>46321</v>
      </c>
      <c r="C35" s="25"/>
      <c r="D35" s="26" t="str">
        <f>D13</f>
        <v>Concordia'86 1</v>
      </c>
      <c r="E35" s="27" t="s">
        <v>130</v>
      </c>
      <c r="F35" s="22" t="str">
        <f>D5</f>
        <v>Victoria 1</v>
      </c>
    </row>
    <row r="36" spans="2:6" x14ac:dyDescent="0.5">
      <c r="B36" s="25">
        <f>IF(AND(D6&lt;&gt;"bye",D7&lt;&gt;"bye"),B$4+E16,"  ")</f>
        <v>46321</v>
      </c>
      <c r="C36" s="25"/>
      <c r="D36" s="26" t="str">
        <f>D6</f>
        <v>Dombo 6</v>
      </c>
      <c r="E36" s="27" t="s">
        <v>130</v>
      </c>
      <c r="F36" s="22" t="str">
        <f>D7</f>
        <v>Dorestad 1</v>
      </c>
    </row>
    <row r="37" spans="2:6" x14ac:dyDescent="0.5">
      <c r="B37" s="25" t="str">
        <f>IF(AND(D8&lt;&gt;"bye",D12&lt;&gt;"bye"),B$4+E8,"  ")</f>
        <v xml:space="preserve">  </v>
      </c>
      <c r="C37" s="25"/>
      <c r="D37" s="26" t="str">
        <f>D8</f>
        <v>Bye</v>
      </c>
      <c r="E37" s="27" t="s">
        <v>130</v>
      </c>
      <c r="F37" s="22" t="str">
        <f>D12</f>
        <v>HWH 2</v>
      </c>
    </row>
    <row r="38" spans="2:6" x14ac:dyDescent="0.5">
      <c r="B38" s="25">
        <f>IF(AND(D9&lt;&gt;"bye",D11&lt;&gt;"bye"),B$4+E9,"  ")</f>
        <v>46321</v>
      </c>
      <c r="C38" s="25"/>
      <c r="D38" s="26" t="str">
        <f>D9</f>
        <v>Bod'84 3</v>
      </c>
      <c r="E38" s="27" t="s">
        <v>130</v>
      </c>
      <c r="F38" s="22" t="str">
        <f>D11</f>
        <v>Bod'84 1</v>
      </c>
    </row>
    <row r="39" spans="2:6" x14ac:dyDescent="0.5">
      <c r="B39" s="28"/>
      <c r="C39" s="28"/>
      <c r="D39" s="28"/>
      <c r="E39" s="28"/>
      <c r="F39" s="28"/>
    </row>
    <row r="40" spans="2:6" x14ac:dyDescent="0.5">
      <c r="B40" s="24" t="s">
        <v>141</v>
      </c>
      <c r="C40" s="24"/>
      <c r="D40" s="29">
        <f>_xlfn.ISOWEEKNUM(B5)</f>
        <v>46</v>
      </c>
      <c r="E40" s="23"/>
      <c r="F40" s="24"/>
    </row>
    <row r="41" spans="2:6" x14ac:dyDescent="0.5">
      <c r="B41" s="25">
        <f>IF(AND(D9&lt;&gt;"bye",D2&lt;&gt;"bye"),B$5+E9,"  ")</f>
        <v>46335</v>
      </c>
      <c r="C41" s="25"/>
      <c r="D41" s="26" t="str">
        <f>D9</f>
        <v>Bod'84 3</v>
      </c>
      <c r="E41" s="27" t="s">
        <v>130</v>
      </c>
      <c r="F41" s="22" t="str">
        <f>D2</f>
        <v>BC'80 1</v>
      </c>
    </row>
    <row r="42" spans="2:6" x14ac:dyDescent="0.5">
      <c r="B42" s="25">
        <f>IF(AND(D7&lt;&gt;"bye",D3&lt;&gt;"bye"),B$5+E7,"  ")</f>
        <v>46337</v>
      </c>
      <c r="C42" s="25"/>
      <c r="D42" s="26" t="str">
        <f>D7</f>
        <v>Dorestad 1</v>
      </c>
      <c r="E42" s="27" t="s">
        <v>130</v>
      </c>
      <c r="F42" s="22" t="str">
        <f>D3</f>
        <v>BC'80 4</v>
      </c>
    </row>
    <row r="43" spans="2:6" x14ac:dyDescent="0.5">
      <c r="B43" s="25">
        <f>IF(AND(D6&lt;&gt;"bye",D4&lt;&gt;"bye"),B$5+E6,"  ")</f>
        <v>46335</v>
      </c>
      <c r="C43" s="25"/>
      <c r="D43" s="26" t="str">
        <f>D6</f>
        <v>Dombo 6</v>
      </c>
      <c r="E43" s="27" t="s">
        <v>130</v>
      </c>
      <c r="F43" s="22" t="str">
        <f>D4</f>
        <v>Star 10</v>
      </c>
    </row>
    <row r="44" spans="2:6" x14ac:dyDescent="0.5">
      <c r="B44" s="25">
        <f>IF(AND(D5&lt;&gt;"bye",D11&lt;&gt;"bye"),B$5+E5,"  ")</f>
        <v>46335</v>
      </c>
      <c r="C44" s="25"/>
      <c r="D44" s="26" t="str">
        <f>D5</f>
        <v>Victoria 1</v>
      </c>
      <c r="E44" s="27" t="s">
        <v>130</v>
      </c>
      <c r="F44" s="22" t="str">
        <f>D11</f>
        <v>Bod'84 1</v>
      </c>
    </row>
    <row r="45" spans="2:6" x14ac:dyDescent="0.5">
      <c r="B45" s="25" t="str">
        <f>IF(AND(D8&lt;&gt;"bye",D13&lt;&gt;"bye"),B$5+E8,"  ")</f>
        <v xml:space="preserve">  </v>
      </c>
      <c r="C45" s="25"/>
      <c r="D45" s="26" t="str">
        <f>D8</f>
        <v>Bye</v>
      </c>
      <c r="E45" s="27" t="s">
        <v>130</v>
      </c>
      <c r="F45" s="22" t="str">
        <f>D13</f>
        <v>Concordia'86 1</v>
      </c>
    </row>
    <row r="46" spans="2:6" x14ac:dyDescent="0.5">
      <c r="B46" s="25">
        <f>IF(AND(D10&lt;&gt;"bye",D12&lt;&gt;"bye"),B$5+E10,"  ")</f>
        <v>46337</v>
      </c>
      <c r="C46" s="25"/>
      <c r="D46" s="26" t="str">
        <f>D10</f>
        <v>DDS 3</v>
      </c>
      <c r="E46" s="27" t="s">
        <v>130</v>
      </c>
      <c r="F46" s="22" t="str">
        <f>D12</f>
        <v>HWH 2</v>
      </c>
    </row>
    <row r="47" spans="2:6" x14ac:dyDescent="0.5">
      <c r="B47" s="28"/>
      <c r="C47" s="28"/>
      <c r="D47" s="28"/>
      <c r="E47" s="28"/>
      <c r="F47" s="28"/>
    </row>
    <row r="48" spans="2:6" x14ac:dyDescent="0.5">
      <c r="B48" s="24" t="s">
        <v>140</v>
      </c>
      <c r="C48" s="24"/>
      <c r="D48" s="29">
        <f>_xlfn.ISOWEEKNUM(B6)</f>
        <v>48</v>
      </c>
      <c r="E48" s="23"/>
      <c r="F48" s="24"/>
    </row>
    <row r="49" spans="2:6" x14ac:dyDescent="0.5">
      <c r="B49" s="25">
        <f>IF(AND(D2&lt;&gt;"bye",D12&lt;&gt;"bye"),B$6+E2,"  ")</f>
        <v>46351</v>
      </c>
      <c r="C49" s="25"/>
      <c r="D49" s="26" t="str">
        <f>D2</f>
        <v>BC'80 1</v>
      </c>
      <c r="E49" s="27" t="s">
        <v>130</v>
      </c>
      <c r="F49" s="22" t="str">
        <f>D12</f>
        <v>HWH 2</v>
      </c>
    </row>
    <row r="50" spans="2:6" x14ac:dyDescent="0.5">
      <c r="B50" s="25" t="str">
        <f>IF(AND(D3&lt;&gt;"bye",D8&lt;&gt;"bye"),B$6+E3,"  ")</f>
        <v xml:space="preserve">  </v>
      </c>
      <c r="C50" s="25"/>
      <c r="D50" s="26" t="str">
        <f>D3</f>
        <v>BC'80 4</v>
      </c>
      <c r="E50" s="27" t="s">
        <v>130</v>
      </c>
      <c r="F50" s="22" t="str">
        <f>D8</f>
        <v>Bye</v>
      </c>
    </row>
    <row r="51" spans="2:6" x14ac:dyDescent="0.5">
      <c r="B51" s="25">
        <f>IF(AND(D4&lt;&gt;"bye",D5&lt;&gt;"bye"),B$6+E4,"  ")</f>
        <v>46351</v>
      </c>
      <c r="C51" s="25"/>
      <c r="D51" s="26" t="str">
        <f>D4</f>
        <v>Star 10</v>
      </c>
      <c r="E51" s="27" t="s">
        <v>130</v>
      </c>
      <c r="F51" s="22" t="str">
        <f>D5</f>
        <v>Victoria 1</v>
      </c>
    </row>
    <row r="52" spans="2:6" x14ac:dyDescent="0.5">
      <c r="B52" s="25">
        <f>IF(AND(D11&lt;&gt;"bye",D6&lt;&gt;"bye"),B$6+E11,"  ")</f>
        <v>46352</v>
      </c>
      <c r="C52" s="25"/>
      <c r="D52" s="26" t="str">
        <f>D11</f>
        <v>Bod'84 1</v>
      </c>
      <c r="E52" s="27" t="s">
        <v>130</v>
      </c>
      <c r="F52" s="22" t="str">
        <f>D6</f>
        <v>Dombo 6</v>
      </c>
    </row>
    <row r="53" spans="2:6" x14ac:dyDescent="0.5">
      <c r="B53" s="25">
        <f>IF(AND(D10&lt;&gt;"bye",D7&lt;&gt;"bye"),B$6+E10,"  ")</f>
        <v>46351</v>
      </c>
      <c r="C53" s="25"/>
      <c r="D53" s="26" t="str">
        <f>D10</f>
        <v>DDS 3</v>
      </c>
      <c r="E53" s="27" t="s">
        <v>130</v>
      </c>
      <c r="F53" s="22" t="str">
        <f>D7</f>
        <v>Dorestad 1</v>
      </c>
    </row>
    <row r="54" spans="2:6" x14ac:dyDescent="0.5">
      <c r="B54" s="25">
        <f>IF(AND(D9&lt;&gt;"bye",D13&lt;&gt;"bye"),B$6+E9,"  ")</f>
        <v>46349</v>
      </c>
      <c r="C54" s="25"/>
      <c r="D54" s="26" t="str">
        <f>D9</f>
        <v>Bod'84 3</v>
      </c>
      <c r="E54" s="27" t="s">
        <v>130</v>
      </c>
      <c r="F54" s="22" t="str">
        <f>D13</f>
        <v>Concordia'86 1</v>
      </c>
    </row>
    <row r="55" spans="2:6" x14ac:dyDescent="0.5">
      <c r="B55" s="28"/>
      <c r="C55" s="28"/>
      <c r="D55" s="28"/>
      <c r="E55" s="28"/>
      <c r="F55" s="28"/>
    </row>
    <row r="56" spans="2:6" x14ac:dyDescent="0.5">
      <c r="B56" s="24" t="s">
        <v>139</v>
      </c>
      <c r="C56" s="24"/>
      <c r="D56" s="29">
        <f>_xlfn.ISOWEEKNUM(B7)</f>
        <v>50</v>
      </c>
      <c r="E56" s="23"/>
      <c r="F56" s="24"/>
    </row>
    <row r="57" spans="2:6" x14ac:dyDescent="0.5">
      <c r="B57" s="25">
        <f>IF(AND(D6&lt;&gt;"bye",D2&lt;&gt;"bye"),B$7+E6,"  ")</f>
        <v>46363</v>
      </c>
      <c r="C57" s="25"/>
      <c r="D57" s="26" t="str">
        <f>D6</f>
        <v>Dombo 6</v>
      </c>
      <c r="E57" s="27" t="s">
        <v>130</v>
      </c>
      <c r="F57" s="22" t="str">
        <f>D2</f>
        <v>BC'80 1</v>
      </c>
    </row>
    <row r="58" spans="2:6" x14ac:dyDescent="0.5">
      <c r="B58" s="25">
        <f>IF(AND(D5&lt;&gt;"bye",D3&lt;&gt;"bye"),B$7+E5,"  ")</f>
        <v>46363</v>
      </c>
      <c r="C58" s="25"/>
      <c r="D58" s="26" t="str">
        <f>D5</f>
        <v>Victoria 1</v>
      </c>
      <c r="E58" s="27" t="s">
        <v>130</v>
      </c>
      <c r="F58" s="22" t="str">
        <f>D3</f>
        <v>BC'80 4</v>
      </c>
    </row>
    <row r="59" spans="2:6" x14ac:dyDescent="0.5">
      <c r="B59" s="25">
        <f>IF(AND(D12&lt;&gt;"bye",D4&lt;&gt;"bye"),B$7+E12,"  ")</f>
        <v>46365</v>
      </c>
      <c r="C59" s="25"/>
      <c r="D59" s="26" t="str">
        <f>D12</f>
        <v>HWH 2</v>
      </c>
      <c r="E59" s="27" t="s">
        <v>130</v>
      </c>
      <c r="F59" s="22" t="str">
        <f>D4</f>
        <v>Star 10</v>
      </c>
    </row>
    <row r="60" spans="2:6" x14ac:dyDescent="0.5">
      <c r="B60" s="25">
        <f>IF(AND(D7&lt;&gt;"bye",D9&lt;&gt;"bye"),B$7+E7,"  ")</f>
        <v>46365</v>
      </c>
      <c r="C60" s="25"/>
      <c r="D60" s="26" t="str">
        <f>D7</f>
        <v>Dorestad 1</v>
      </c>
      <c r="E60" s="27" t="s">
        <v>130</v>
      </c>
      <c r="F60" s="22" t="str">
        <f>D9</f>
        <v>Bod'84 3</v>
      </c>
    </row>
    <row r="61" spans="2:6" x14ac:dyDescent="0.5">
      <c r="B61" s="25" t="str">
        <f>IF(AND(D11&lt;&gt;"bye",D8&lt;&gt;"bye"),B$7+E11,"  ")</f>
        <v xml:space="preserve">  </v>
      </c>
      <c r="C61" s="25"/>
      <c r="D61" s="26" t="str">
        <f>D11</f>
        <v>Bod'84 1</v>
      </c>
      <c r="E61" s="27" t="s">
        <v>130</v>
      </c>
      <c r="F61" s="22" t="str">
        <f>D8</f>
        <v>Bye</v>
      </c>
    </row>
    <row r="62" spans="2:6" x14ac:dyDescent="0.5">
      <c r="B62" s="25">
        <f>IF(AND(D13&lt;&gt;"bye",D10&lt;&gt;"bye"),B$7+E13,"  ")</f>
        <v>46363</v>
      </c>
      <c r="C62" s="25"/>
      <c r="D62" s="26" t="str">
        <f>D13</f>
        <v>Concordia'86 1</v>
      </c>
      <c r="E62" s="27" t="s">
        <v>130</v>
      </c>
      <c r="F62" s="22" t="str">
        <f>D10</f>
        <v>DDS 3</v>
      </c>
    </row>
    <row r="63" spans="2:6" x14ac:dyDescent="0.5">
      <c r="B63" s="28"/>
      <c r="C63" s="28"/>
      <c r="D63" s="28"/>
      <c r="E63" s="28"/>
      <c r="F63" s="28"/>
    </row>
    <row r="64" spans="2:6" x14ac:dyDescent="0.5">
      <c r="B64" s="24" t="s">
        <v>138</v>
      </c>
      <c r="C64" s="24"/>
      <c r="D64" s="29">
        <f>_xlfn.ISOWEEKNUM(B8)</f>
        <v>4</v>
      </c>
      <c r="E64" s="23"/>
      <c r="F64" s="24"/>
    </row>
    <row r="65" spans="2:6" x14ac:dyDescent="0.5">
      <c r="B65" s="25">
        <f>IF(AND(D3&lt;&gt;"bye",D10&lt;&gt;"bye"),B$8+E3,"  ")</f>
        <v>46414</v>
      </c>
      <c r="C65" s="25"/>
      <c r="D65" s="26" t="str">
        <f>D2</f>
        <v>BC'80 1</v>
      </c>
      <c r="E65" s="27" t="s">
        <v>130</v>
      </c>
      <c r="F65" s="22" t="str">
        <f>D11</f>
        <v>Bod'84 1</v>
      </c>
    </row>
    <row r="66" spans="2:6" x14ac:dyDescent="0.5">
      <c r="B66" s="25">
        <f>IF(AND(D4&lt;&gt;"bye",D13&lt;&gt;"bye"),B$8+E4,"  ")</f>
        <v>46414</v>
      </c>
      <c r="C66" s="25"/>
      <c r="D66" s="26" t="str">
        <f>D3</f>
        <v>BC'80 4</v>
      </c>
      <c r="E66" s="27" t="s">
        <v>130</v>
      </c>
      <c r="F66" s="22" t="str">
        <f>D10</f>
        <v>DDS 3</v>
      </c>
    </row>
    <row r="67" spans="2:6" x14ac:dyDescent="0.5">
      <c r="B67" s="25">
        <f>IF(AND(D4&lt;&gt;"bye",D13&lt;&gt;"bye"),B$8+E4,"  ")</f>
        <v>46414</v>
      </c>
      <c r="C67" s="25"/>
      <c r="D67" s="26" t="str">
        <f>D4</f>
        <v>Star 10</v>
      </c>
      <c r="E67" s="27" t="s">
        <v>130</v>
      </c>
      <c r="F67" s="22" t="str">
        <f>D13</f>
        <v>Concordia'86 1</v>
      </c>
    </row>
    <row r="68" spans="2:6" x14ac:dyDescent="0.5">
      <c r="B68" s="25" t="str">
        <f>IF(AND(D8&lt;&gt;"bye",D7&lt;&gt;"bye"),B$8+E8,"  ")</f>
        <v xml:space="preserve">  </v>
      </c>
      <c r="C68" s="25"/>
      <c r="D68" s="26" t="str">
        <f>D8</f>
        <v>Bye</v>
      </c>
      <c r="E68" s="27" t="s">
        <v>130</v>
      </c>
      <c r="F68" s="22" t="str">
        <f>D7</f>
        <v>Dorestad 1</v>
      </c>
    </row>
    <row r="69" spans="2:6" x14ac:dyDescent="0.5">
      <c r="B69" s="25">
        <f>IF(AND(D9&lt;&gt;"bye",D6&lt;&gt;"bye"),B$8+E9,"  ")</f>
        <v>46412</v>
      </c>
      <c r="C69" s="25"/>
      <c r="D69" s="26" t="str">
        <f>D9</f>
        <v>Bod'84 3</v>
      </c>
      <c r="E69" s="27" t="s">
        <v>130</v>
      </c>
      <c r="F69" s="22" t="str">
        <f>D6</f>
        <v>Dombo 6</v>
      </c>
    </row>
    <row r="70" spans="2:6" x14ac:dyDescent="0.5">
      <c r="B70" s="25">
        <f>IF(AND(D12&lt;&gt;"bye",D5&lt;&gt;"bye"),B$8+E12,"  ")</f>
        <v>46414</v>
      </c>
      <c r="C70" s="25"/>
      <c r="D70" s="26" t="str">
        <f>D12</f>
        <v>HWH 2</v>
      </c>
      <c r="E70" s="27" t="s">
        <v>130</v>
      </c>
      <c r="F70" s="22" t="str">
        <f>D5</f>
        <v>Victoria 1</v>
      </c>
    </row>
    <row r="71" spans="2:6" x14ac:dyDescent="0.5">
      <c r="B71" s="28"/>
      <c r="C71" s="28"/>
      <c r="D71" s="28"/>
      <c r="E71" s="28"/>
      <c r="F71" s="28"/>
    </row>
    <row r="72" spans="2:6" x14ac:dyDescent="0.5">
      <c r="B72" s="24" t="s">
        <v>137</v>
      </c>
      <c r="C72" s="24"/>
      <c r="D72" s="29">
        <f>_xlfn.ISOWEEKNUM(B9)</f>
        <v>6</v>
      </c>
      <c r="E72" s="23"/>
      <c r="F72" s="24"/>
    </row>
    <row r="73" spans="2:6" x14ac:dyDescent="0.5">
      <c r="B73" s="25" t="str">
        <f>IF(AND(D8&lt;&gt;"bye",D3&lt;&gt;"bye"),B$9+E8,"  ")</f>
        <v xml:space="preserve">  </v>
      </c>
      <c r="C73" s="25"/>
      <c r="D73" s="26" t="str">
        <f>D8</f>
        <v>Bye</v>
      </c>
      <c r="E73" s="27" t="s">
        <v>130</v>
      </c>
      <c r="F73" s="22" t="str">
        <f>D2</f>
        <v>BC'80 1</v>
      </c>
    </row>
    <row r="74" spans="2:6" x14ac:dyDescent="0.5">
      <c r="B74" s="25">
        <f>IF(AND(D13&lt;&gt;"bye",D3&lt;&gt;"bye"),B$9+E13,"  ")</f>
        <v>46426</v>
      </c>
      <c r="C74" s="25"/>
      <c r="D74" s="26" t="str">
        <f>D13</f>
        <v>Concordia'86 1</v>
      </c>
      <c r="E74" s="27" t="s">
        <v>130</v>
      </c>
      <c r="F74" s="22" t="str">
        <f>D3</f>
        <v>BC'80 4</v>
      </c>
    </row>
    <row r="75" spans="2:6" x14ac:dyDescent="0.5">
      <c r="B75" s="25">
        <f>IF(AND(D9&lt;&gt;"bye",D4&lt;&gt;"bye"),B$9+E9,"  ")</f>
        <v>46426</v>
      </c>
      <c r="C75" s="25"/>
      <c r="D75" s="26" t="str">
        <f>D9</f>
        <v>Bod'84 3</v>
      </c>
      <c r="E75" s="27" t="s">
        <v>130</v>
      </c>
      <c r="F75" s="22" t="str">
        <f>D4</f>
        <v>Star 10</v>
      </c>
    </row>
    <row r="76" spans="2:6" x14ac:dyDescent="0.5">
      <c r="B76" s="25">
        <f>IF(AND(D5&lt;&gt;"bye",D10&lt;&gt;"bye"),B$9+E5,"  ")</f>
        <v>46426</v>
      </c>
      <c r="C76" s="25"/>
      <c r="D76" s="26" t="str">
        <f>D5</f>
        <v>Victoria 1</v>
      </c>
      <c r="E76" s="27" t="s">
        <v>130</v>
      </c>
      <c r="F76" s="22" t="str">
        <f>D10</f>
        <v>DDS 3</v>
      </c>
    </row>
    <row r="77" spans="2:6" x14ac:dyDescent="0.5">
      <c r="B77" s="25">
        <f>IF(AND(D6&lt;&gt;"bye",D12&lt;&gt;"bye"),B$9+E6,"  ")</f>
        <v>46426</v>
      </c>
      <c r="C77" s="25"/>
      <c r="D77" s="26" t="str">
        <f>D6</f>
        <v>Dombo 6</v>
      </c>
      <c r="E77" s="27" t="s">
        <v>130</v>
      </c>
      <c r="F77" s="22" t="str">
        <f>D12</f>
        <v>HWH 2</v>
      </c>
    </row>
    <row r="78" spans="2:6" x14ac:dyDescent="0.5">
      <c r="B78" s="25">
        <f>IF(AND(D7&lt;&gt;"bye",D11&lt;&gt;"bye"),B$9+E7,"  ")</f>
        <v>46428</v>
      </c>
      <c r="C78" s="25"/>
      <c r="D78" s="26" t="str">
        <f>D7</f>
        <v>Dorestad 1</v>
      </c>
      <c r="E78" s="27" t="s">
        <v>130</v>
      </c>
      <c r="F78" s="22" t="str">
        <f>D11</f>
        <v>Bod'84 1</v>
      </c>
    </row>
    <row r="79" spans="2:6" x14ac:dyDescent="0.5">
      <c r="B79" s="28"/>
      <c r="C79" s="28"/>
      <c r="D79" s="28"/>
      <c r="E79" s="28"/>
      <c r="F79" s="28"/>
    </row>
    <row r="80" spans="2:6" x14ac:dyDescent="0.5">
      <c r="B80" s="24" t="s">
        <v>136</v>
      </c>
      <c r="C80" s="24"/>
      <c r="D80" s="29">
        <f>_xlfn.ISOWEEKNUM(B10)</f>
        <v>9</v>
      </c>
      <c r="E80" s="23"/>
      <c r="F80" s="24"/>
    </row>
    <row r="81" spans="2:6" x14ac:dyDescent="0.5">
      <c r="B81" s="25">
        <f>IF(AND(D2&lt;&gt;"bye",D5&lt;&gt;"bye"),B$10+E2,"  ")</f>
        <v>46084</v>
      </c>
      <c r="C81" s="25"/>
      <c r="D81" s="26" t="str">
        <f>D2</f>
        <v>BC'80 1</v>
      </c>
      <c r="E81" s="27" t="s">
        <v>130</v>
      </c>
      <c r="F81" s="22" t="str">
        <f>D5</f>
        <v>Victoria 1</v>
      </c>
    </row>
    <row r="82" spans="2:6" x14ac:dyDescent="0.5">
      <c r="B82" s="25">
        <f>IF(AND(D3&lt;&gt;"bye",D9&lt;&gt;"bye"),B$10+E3,"  ")</f>
        <v>46084</v>
      </c>
      <c r="C82" s="25"/>
      <c r="D82" s="26" t="str">
        <f>D3</f>
        <v>BC'80 4</v>
      </c>
      <c r="E82" s="27" t="s">
        <v>130</v>
      </c>
      <c r="F82" s="22" t="str">
        <f>D9</f>
        <v>Bod'84 3</v>
      </c>
    </row>
    <row r="83" spans="2:6" x14ac:dyDescent="0.5">
      <c r="B83" s="25" t="str">
        <f>IF(AND(D4&lt;&gt;"bye",D8&lt;&gt;"bye"),B$10+E4,"  ")</f>
        <v xml:space="preserve">  </v>
      </c>
      <c r="C83" s="25"/>
      <c r="D83" s="26" t="str">
        <f>D4</f>
        <v>Star 10</v>
      </c>
      <c r="E83" s="27" t="s">
        <v>130</v>
      </c>
      <c r="F83" s="22" t="str">
        <f>D8</f>
        <v>Bye</v>
      </c>
    </row>
    <row r="84" spans="2:6" x14ac:dyDescent="0.5">
      <c r="B84" s="25">
        <f>IF(AND(D10&lt;&gt;"bye",D6&lt;&gt;"bye"),B$10+E10,"  ")</f>
        <v>46084</v>
      </c>
      <c r="C84" s="25"/>
      <c r="D84" s="26" t="str">
        <f>D10</f>
        <v>DDS 3</v>
      </c>
      <c r="E84" s="27" t="s">
        <v>130</v>
      </c>
      <c r="F84" s="22" t="str">
        <f>D6</f>
        <v>Dombo 6</v>
      </c>
    </row>
    <row r="85" spans="2:6" x14ac:dyDescent="0.5">
      <c r="B85" s="25">
        <f>IF(AND(D13&lt;&gt;"bye",D7&lt;&gt;"bye"),B$10+E13,"  ")</f>
        <v>46082</v>
      </c>
      <c r="C85" s="25"/>
      <c r="D85" s="26" t="str">
        <f>D13</f>
        <v>Concordia'86 1</v>
      </c>
      <c r="E85" s="27" t="s">
        <v>130</v>
      </c>
      <c r="F85" s="22" t="str">
        <f>D7</f>
        <v>Dorestad 1</v>
      </c>
    </row>
    <row r="86" spans="2:6" x14ac:dyDescent="0.5">
      <c r="B86" s="25">
        <f>IF(AND(D11&lt;&gt;"bye",D12&lt;&gt;"bye"),B$10+E11,"  ")</f>
        <v>46085</v>
      </c>
      <c r="C86" s="25"/>
      <c r="D86" s="26" t="str">
        <f>D11</f>
        <v>Bod'84 1</v>
      </c>
      <c r="E86" s="27" t="s">
        <v>130</v>
      </c>
      <c r="F86" s="22" t="str">
        <f>D12</f>
        <v>HWH 2</v>
      </c>
    </row>
    <row r="87" spans="2:6" x14ac:dyDescent="0.5">
      <c r="B87" s="28"/>
      <c r="C87" s="28"/>
      <c r="D87" s="28"/>
      <c r="E87" s="28"/>
      <c r="F87" s="28"/>
    </row>
    <row r="88" spans="2:6" x14ac:dyDescent="0.5">
      <c r="B88" s="24" t="s">
        <v>135</v>
      </c>
      <c r="C88" s="24"/>
      <c r="D88" s="29">
        <f>_xlfn.ISOWEEKNUM(B11)</f>
        <v>11</v>
      </c>
      <c r="E88" s="23"/>
      <c r="F88" s="24"/>
    </row>
    <row r="89" spans="2:6" x14ac:dyDescent="0.5">
      <c r="B89" s="25">
        <f>IF(AND(D7&lt;&gt;"bye",D2&lt;&gt;"bye"),B$11+E7,"  ")</f>
        <v>46463</v>
      </c>
      <c r="C89" s="25"/>
      <c r="D89" s="26" t="str">
        <f>D7</f>
        <v>Dorestad 1</v>
      </c>
      <c r="E89" s="27" t="s">
        <v>130</v>
      </c>
      <c r="F89" s="22" t="str">
        <f>D2</f>
        <v>BC'80 1</v>
      </c>
    </row>
    <row r="90" spans="2:6" x14ac:dyDescent="0.5">
      <c r="B90" s="25">
        <f>IF(AND(D12&lt;&gt;"bye",D3&lt;&gt;"bye"),B$11+E12,"  ")</f>
        <v>46463</v>
      </c>
      <c r="C90" s="25"/>
      <c r="D90" s="26" t="str">
        <f>D12</f>
        <v>HWH 2</v>
      </c>
      <c r="E90" s="27" t="s">
        <v>130</v>
      </c>
      <c r="F90" s="22" t="str">
        <f>D3</f>
        <v>BC'80 4</v>
      </c>
    </row>
    <row r="91" spans="2:6" x14ac:dyDescent="0.5">
      <c r="B91" s="25">
        <f>IF(AND(D11&lt;&gt;"bye",D4&lt;&gt;"bye"),B$11+E11,"  ")</f>
        <v>46464</v>
      </c>
      <c r="C91" s="25"/>
      <c r="D91" s="26" t="str">
        <f>D11</f>
        <v>Bod'84 1</v>
      </c>
      <c r="E91" s="27" t="s">
        <v>130</v>
      </c>
      <c r="F91" s="22" t="str">
        <f>D4</f>
        <v>Star 10</v>
      </c>
    </row>
    <row r="92" spans="2:6" x14ac:dyDescent="0.5">
      <c r="B92" s="25" t="str">
        <f>IF(AND(D5&lt;&gt;"bye",D8&lt;&gt;"bye"),B$11+E5,"  ")</f>
        <v xml:space="preserve">  </v>
      </c>
      <c r="C92" s="25"/>
      <c r="D92" s="26" t="str">
        <f>D5</f>
        <v>Victoria 1</v>
      </c>
      <c r="E92" s="27" t="s">
        <v>130</v>
      </c>
      <c r="F92" s="22" t="str">
        <f>D8</f>
        <v>Bye</v>
      </c>
    </row>
    <row r="93" spans="2:6" x14ac:dyDescent="0.5">
      <c r="B93" s="25">
        <f>IF(AND(D6&lt;&gt;"bye",D13&lt;&gt;"bye"),B$11+E6,"  ")</f>
        <v>46461</v>
      </c>
      <c r="C93" s="25"/>
      <c r="D93" s="26" t="str">
        <f>D6</f>
        <v>Dombo 6</v>
      </c>
      <c r="E93" s="27" t="s">
        <v>130</v>
      </c>
      <c r="F93" s="22" t="str">
        <f>D13</f>
        <v>Concordia'86 1</v>
      </c>
    </row>
    <row r="94" spans="2:6" x14ac:dyDescent="0.5">
      <c r="B94" s="25">
        <f>IF(AND(D10&lt;&gt;"bye",D9&lt;&gt;"bye"),B$11+E10,"  ")</f>
        <v>46463</v>
      </c>
      <c r="C94" s="25"/>
      <c r="D94" s="26" t="str">
        <f>D10</f>
        <v>DDS 3</v>
      </c>
      <c r="E94" s="27" t="s">
        <v>130</v>
      </c>
      <c r="F94" s="22" t="str">
        <f>D9</f>
        <v>Bod'84 3</v>
      </c>
    </row>
    <row r="95" spans="2:6" x14ac:dyDescent="0.5">
      <c r="B95" s="28"/>
      <c r="C95" s="28"/>
      <c r="D95" s="28"/>
      <c r="E95" s="28"/>
      <c r="F95" s="28"/>
    </row>
    <row r="96" spans="2:6" x14ac:dyDescent="0.5">
      <c r="B96" s="24" t="s">
        <v>134</v>
      </c>
      <c r="C96" s="24"/>
      <c r="D96" s="29">
        <f>_xlfn.ISOWEEKNUM(B12)</f>
        <v>14</v>
      </c>
      <c r="E96" s="29" t="s">
        <v>133</v>
      </c>
      <c r="F96" s="24"/>
    </row>
    <row r="97" spans="2:6" x14ac:dyDescent="0.5">
      <c r="B97" s="25">
        <f>IF(AND(D2&lt;&gt;"bye",D13&lt;&gt;"bye"),B$12,"  ")</f>
        <v>46484</v>
      </c>
      <c r="C97" s="25"/>
      <c r="D97" s="26" t="str">
        <f>D2</f>
        <v>BC'80 1</v>
      </c>
      <c r="E97" s="27" t="s">
        <v>130</v>
      </c>
      <c r="F97" s="22" t="str">
        <f>D13</f>
        <v>Concordia'86 1</v>
      </c>
    </row>
    <row r="98" spans="2:6" x14ac:dyDescent="0.5">
      <c r="B98" s="25">
        <f>IF(AND(D3&lt;&gt;"bye",D11&lt;&gt;"bye"),B$12,"  ")</f>
        <v>46484</v>
      </c>
      <c r="C98" s="25"/>
      <c r="D98" s="26" t="str">
        <f>D3</f>
        <v>BC'80 4</v>
      </c>
      <c r="E98" s="27" t="s">
        <v>130</v>
      </c>
      <c r="F98" s="22" t="str">
        <f>D11</f>
        <v>Bod'84 1</v>
      </c>
    </row>
    <row r="99" spans="2:6" x14ac:dyDescent="0.5">
      <c r="B99" s="25">
        <f>IF(AND(D4&lt;&gt;"bye",D10&lt;&gt;"bye"),B$12,"  ")</f>
        <v>46484</v>
      </c>
      <c r="C99" s="25"/>
      <c r="D99" s="26" t="str">
        <f>D4</f>
        <v>Star 10</v>
      </c>
      <c r="E99" s="27" t="s">
        <v>130</v>
      </c>
      <c r="F99" s="22" t="str">
        <f>D10</f>
        <v>DDS 3</v>
      </c>
    </row>
    <row r="100" spans="2:6" x14ac:dyDescent="0.5">
      <c r="B100" s="25">
        <f>IF(AND(D9&lt;&gt;"bye",D5&lt;&gt;"bye"),B$12,"  ")</f>
        <v>46484</v>
      </c>
      <c r="C100" s="25"/>
      <c r="D100" s="26" t="str">
        <f>D9</f>
        <v>Bod'84 3</v>
      </c>
      <c r="E100" s="27" t="s">
        <v>130</v>
      </c>
      <c r="F100" s="22" t="str">
        <f>D5</f>
        <v>Victoria 1</v>
      </c>
    </row>
    <row r="101" spans="2:6" x14ac:dyDescent="0.5">
      <c r="B101" s="25" t="str">
        <f>IF(AND(D8&lt;&gt;"bye",D6&lt;&gt;"bye"),B$12,"  ")</f>
        <v xml:space="preserve">  </v>
      </c>
      <c r="C101" s="25"/>
      <c r="D101" s="26" t="str">
        <f>D8</f>
        <v>Bye</v>
      </c>
      <c r="E101" s="27" t="s">
        <v>130</v>
      </c>
      <c r="F101" s="22" t="str">
        <f>D6</f>
        <v>Dombo 6</v>
      </c>
    </row>
    <row r="102" spans="2:6" x14ac:dyDescent="0.5">
      <c r="B102" s="25">
        <f>IF(AND(D12&lt;&gt;"bye",D7&lt;&gt;"bye"),B$12,"  ")</f>
        <v>46484</v>
      </c>
      <c r="C102" s="25"/>
      <c r="D102" s="26" t="str">
        <f>D12</f>
        <v>HWH 2</v>
      </c>
      <c r="E102" s="27" t="s">
        <v>130</v>
      </c>
      <c r="F102" s="22" t="str">
        <f>D7</f>
        <v>Dorestad 1</v>
      </c>
    </row>
  </sheetData>
  <pageMargins left="0.7" right="0.7" top="0.75" bottom="0.75" header="0.3" footer="0.3"/>
  <ignoredErrors>
    <ignoredError sqref="D44 D35 D59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B0B25-286B-44BC-94C4-3468EB16A055}">
  <dimension ref="A1:AD102"/>
  <sheetViews>
    <sheetView workbookViewId="0">
      <selection activeCell="F50" sqref="F50"/>
    </sheetView>
  </sheetViews>
  <sheetFormatPr defaultRowHeight="15.75" x14ac:dyDescent="0.5"/>
  <cols>
    <col min="2" max="2" width="10.0625" bestFit="1" customWidth="1"/>
    <col min="4" max="4" width="20.375" customWidth="1"/>
  </cols>
  <sheetData>
    <row r="1" spans="1:30" x14ac:dyDescent="0.5">
      <c r="C1" s="15"/>
      <c r="E1" t="s">
        <v>131</v>
      </c>
      <c r="F1" s="15">
        <v>1</v>
      </c>
      <c r="G1" s="15">
        <v>2</v>
      </c>
      <c r="H1" s="15">
        <v>3</v>
      </c>
      <c r="I1" s="15">
        <v>4</v>
      </c>
      <c r="J1" s="15">
        <v>5</v>
      </c>
      <c r="K1" s="15">
        <v>6</v>
      </c>
      <c r="L1" s="15">
        <v>7</v>
      </c>
      <c r="M1" s="15">
        <v>8</v>
      </c>
      <c r="N1" s="15">
        <v>9</v>
      </c>
      <c r="O1" s="15">
        <v>10</v>
      </c>
      <c r="P1" s="15">
        <v>11</v>
      </c>
      <c r="Q1" s="15" t="s">
        <v>107</v>
      </c>
      <c r="R1" s="19" t="s">
        <v>125</v>
      </c>
      <c r="S1" s="15"/>
      <c r="T1" t="s">
        <v>108</v>
      </c>
      <c r="U1" t="s">
        <v>109</v>
      </c>
      <c r="V1" t="s">
        <v>110</v>
      </c>
      <c r="W1" t="s">
        <v>111</v>
      </c>
      <c r="X1" t="s">
        <v>112</v>
      </c>
      <c r="Y1" t="s">
        <v>113</v>
      </c>
      <c r="Z1" t="s">
        <v>114</v>
      </c>
      <c r="AA1" t="s">
        <v>115</v>
      </c>
      <c r="AB1" t="s">
        <v>116</v>
      </c>
      <c r="AC1" t="s">
        <v>117</v>
      </c>
      <c r="AD1" s="16" t="s">
        <v>118</v>
      </c>
    </row>
    <row r="2" spans="1:30" x14ac:dyDescent="0.5">
      <c r="A2" t="s">
        <v>108</v>
      </c>
      <c r="B2" s="21">
        <v>46286</v>
      </c>
      <c r="C2" s="15">
        <v>1</v>
      </c>
      <c r="D2" s="3" t="s">
        <v>75</v>
      </c>
      <c r="E2" s="15">
        <v>2</v>
      </c>
      <c r="F2" s="17" t="s">
        <v>119</v>
      </c>
      <c r="G2" s="17" t="s">
        <v>120</v>
      </c>
      <c r="H2" s="17" t="s">
        <v>120</v>
      </c>
      <c r="I2" s="17" t="s">
        <v>119</v>
      </c>
      <c r="J2" s="17" t="s">
        <v>120</v>
      </c>
      <c r="K2" s="17" t="s">
        <v>119</v>
      </c>
      <c r="L2" s="18" t="s">
        <v>120</v>
      </c>
      <c r="M2" s="33" t="s">
        <v>119</v>
      </c>
      <c r="N2" s="17" t="s">
        <v>120</v>
      </c>
      <c r="O2" s="17" t="s">
        <v>119</v>
      </c>
      <c r="P2" s="17" t="s">
        <v>120</v>
      </c>
      <c r="Q2" s="15">
        <f t="shared" ref="Q2:Q13" si="0">COUNTIFS(F2:P2,"T")</f>
        <v>6</v>
      </c>
      <c r="R2" s="15">
        <f t="shared" ref="R2:R13" si="1">COUNTIFS(F2:O2,"T")</f>
        <v>5</v>
      </c>
      <c r="S2" s="15"/>
      <c r="T2" t="s">
        <v>0</v>
      </c>
      <c r="U2" t="s">
        <v>3</v>
      </c>
      <c r="V2" t="s">
        <v>48</v>
      </c>
      <c r="W2" s="1" t="s">
        <v>56</v>
      </c>
      <c r="X2" t="s">
        <v>46</v>
      </c>
      <c r="Y2" t="s">
        <v>15</v>
      </c>
      <c r="Z2" t="s">
        <v>12</v>
      </c>
      <c r="AA2" t="s">
        <v>42</v>
      </c>
      <c r="AB2" t="s">
        <v>33</v>
      </c>
      <c r="AC2" t="s">
        <v>30</v>
      </c>
      <c r="AD2" t="s">
        <v>19</v>
      </c>
    </row>
    <row r="3" spans="1:30" x14ac:dyDescent="0.5">
      <c r="A3" t="s">
        <v>109</v>
      </c>
      <c r="B3" s="21">
        <v>46300</v>
      </c>
      <c r="C3" s="15">
        <v>2</v>
      </c>
      <c r="D3" s="3" t="s">
        <v>76</v>
      </c>
      <c r="E3" s="15">
        <v>2</v>
      </c>
      <c r="F3" s="17" t="s">
        <v>120</v>
      </c>
      <c r="G3" s="17" t="s">
        <v>119</v>
      </c>
      <c r="H3" s="17" t="s">
        <v>119</v>
      </c>
      <c r="I3" s="17" t="s">
        <v>119</v>
      </c>
      <c r="J3" s="33" t="s">
        <v>120</v>
      </c>
      <c r="K3" s="17" t="s">
        <v>119</v>
      </c>
      <c r="L3" s="17" t="s">
        <v>120</v>
      </c>
      <c r="M3" s="17" t="s">
        <v>119</v>
      </c>
      <c r="N3" s="17" t="s">
        <v>120</v>
      </c>
      <c r="O3" s="17" t="s">
        <v>119</v>
      </c>
      <c r="P3" s="17" t="s">
        <v>120</v>
      </c>
      <c r="Q3" s="15">
        <f t="shared" si="0"/>
        <v>5</v>
      </c>
      <c r="R3" s="15">
        <f t="shared" si="1"/>
        <v>4</v>
      </c>
      <c r="S3" s="15"/>
      <c r="T3" t="s">
        <v>52</v>
      </c>
      <c r="U3" t="s">
        <v>5</v>
      </c>
      <c r="V3" t="s">
        <v>6</v>
      </c>
      <c r="W3" t="s">
        <v>60</v>
      </c>
      <c r="X3" t="s">
        <v>45</v>
      </c>
      <c r="Y3" t="s">
        <v>16</v>
      </c>
      <c r="Z3" t="s">
        <v>13</v>
      </c>
      <c r="AA3" t="s">
        <v>39</v>
      </c>
      <c r="AB3" t="s">
        <v>35</v>
      </c>
      <c r="AC3" t="s">
        <v>26</v>
      </c>
      <c r="AD3" t="s">
        <v>23</v>
      </c>
    </row>
    <row r="4" spans="1:30" x14ac:dyDescent="0.5">
      <c r="A4" t="s">
        <v>110</v>
      </c>
      <c r="B4" s="21">
        <v>46321</v>
      </c>
      <c r="C4" s="15">
        <v>3</v>
      </c>
      <c r="D4" s="3" t="s">
        <v>78</v>
      </c>
      <c r="E4" s="15">
        <v>2</v>
      </c>
      <c r="F4" s="17" t="s">
        <v>120</v>
      </c>
      <c r="G4" s="17" t="s">
        <v>119</v>
      </c>
      <c r="H4" s="17" t="s">
        <v>120</v>
      </c>
      <c r="I4" s="17" t="s">
        <v>119</v>
      </c>
      <c r="J4" s="17" t="s">
        <v>120</v>
      </c>
      <c r="K4" s="17" t="s">
        <v>119</v>
      </c>
      <c r="L4" s="17" t="s">
        <v>120</v>
      </c>
      <c r="M4" s="17" t="s">
        <v>119</v>
      </c>
      <c r="N4" s="33" t="s">
        <v>120</v>
      </c>
      <c r="O4" s="17" t="s">
        <v>119</v>
      </c>
      <c r="P4" s="17" t="s">
        <v>120</v>
      </c>
      <c r="Q4" s="15">
        <f t="shared" si="0"/>
        <v>6</v>
      </c>
      <c r="R4" s="15">
        <f t="shared" si="1"/>
        <v>5</v>
      </c>
      <c r="S4" s="15"/>
      <c r="T4" t="s">
        <v>1</v>
      </c>
      <c r="U4" t="s">
        <v>4</v>
      </c>
      <c r="V4" t="s">
        <v>53</v>
      </c>
      <c r="W4" t="s">
        <v>57</v>
      </c>
      <c r="X4" t="s">
        <v>43</v>
      </c>
      <c r="Y4" t="s">
        <v>18</v>
      </c>
      <c r="Z4" t="s">
        <v>10</v>
      </c>
      <c r="AA4" t="s">
        <v>37</v>
      </c>
      <c r="AB4" t="s">
        <v>31</v>
      </c>
      <c r="AC4" t="s">
        <v>27</v>
      </c>
      <c r="AD4" t="s">
        <v>22</v>
      </c>
    </row>
    <row r="5" spans="1:30" x14ac:dyDescent="0.5">
      <c r="A5" t="s">
        <v>111</v>
      </c>
      <c r="B5" s="21">
        <v>46335</v>
      </c>
      <c r="C5" s="15">
        <v>4</v>
      </c>
      <c r="D5" s="2" t="s">
        <v>101</v>
      </c>
      <c r="E5" s="15">
        <v>2</v>
      </c>
      <c r="F5" s="17" t="s">
        <v>120</v>
      </c>
      <c r="G5" s="17" t="s">
        <v>119</v>
      </c>
      <c r="H5" s="17" t="s">
        <v>119</v>
      </c>
      <c r="I5" s="17" t="s">
        <v>120</v>
      </c>
      <c r="J5" s="17" t="s">
        <v>119</v>
      </c>
      <c r="K5" s="17" t="s">
        <v>120</v>
      </c>
      <c r="L5" s="17" t="s">
        <v>119</v>
      </c>
      <c r="M5" s="17" t="s">
        <v>120</v>
      </c>
      <c r="N5" s="17" t="s">
        <v>119</v>
      </c>
      <c r="O5" s="33" t="s">
        <v>120</v>
      </c>
      <c r="P5" s="17" t="s">
        <v>119</v>
      </c>
      <c r="Q5" s="15">
        <f t="shared" si="0"/>
        <v>5</v>
      </c>
      <c r="R5" s="15">
        <f t="shared" si="1"/>
        <v>5</v>
      </c>
      <c r="S5" s="15"/>
      <c r="T5" t="s">
        <v>106</v>
      </c>
      <c r="U5" t="s">
        <v>55</v>
      </c>
      <c r="V5" t="s">
        <v>121</v>
      </c>
      <c r="W5" t="s">
        <v>58</v>
      </c>
      <c r="X5" t="s">
        <v>44</v>
      </c>
      <c r="Y5" t="s">
        <v>14</v>
      </c>
      <c r="Z5" t="s">
        <v>11</v>
      </c>
      <c r="AA5" t="s">
        <v>41</v>
      </c>
      <c r="AB5" t="s">
        <v>34</v>
      </c>
      <c r="AC5" t="s">
        <v>25</v>
      </c>
      <c r="AD5" t="s">
        <v>21</v>
      </c>
    </row>
    <row r="6" spans="1:30" x14ac:dyDescent="0.5">
      <c r="A6" t="s">
        <v>112</v>
      </c>
      <c r="B6" s="21">
        <v>46349</v>
      </c>
      <c r="C6" s="15">
        <v>5</v>
      </c>
      <c r="D6" s="5" t="s">
        <v>99</v>
      </c>
      <c r="E6" s="15">
        <v>0</v>
      </c>
      <c r="F6" s="17" t="s">
        <v>119</v>
      </c>
      <c r="G6" s="17" t="s">
        <v>120</v>
      </c>
      <c r="H6" s="17" t="s">
        <v>120</v>
      </c>
      <c r="I6" s="17" t="s">
        <v>120</v>
      </c>
      <c r="J6" s="17" t="s">
        <v>119</v>
      </c>
      <c r="K6" s="17" t="s">
        <v>120</v>
      </c>
      <c r="L6" s="17" t="s">
        <v>119</v>
      </c>
      <c r="M6" s="17" t="s">
        <v>120</v>
      </c>
      <c r="N6" s="17" t="s">
        <v>119</v>
      </c>
      <c r="O6" s="17" t="s">
        <v>120</v>
      </c>
      <c r="P6" s="33" t="s">
        <v>119</v>
      </c>
      <c r="Q6" s="15">
        <f t="shared" si="0"/>
        <v>6</v>
      </c>
      <c r="R6" s="15">
        <f t="shared" si="1"/>
        <v>6</v>
      </c>
      <c r="S6" s="15"/>
      <c r="T6" t="s">
        <v>2</v>
      </c>
      <c r="U6" t="s">
        <v>54</v>
      </c>
      <c r="V6" t="s">
        <v>49</v>
      </c>
      <c r="W6" t="s">
        <v>59</v>
      </c>
      <c r="X6" t="s">
        <v>47</v>
      </c>
      <c r="Y6" t="s">
        <v>17</v>
      </c>
      <c r="Z6" t="s">
        <v>8</v>
      </c>
      <c r="AA6" t="s">
        <v>40</v>
      </c>
      <c r="AB6" t="s">
        <v>36</v>
      </c>
      <c r="AC6" t="s">
        <v>28</v>
      </c>
      <c r="AD6" t="s">
        <v>24</v>
      </c>
    </row>
    <row r="7" spans="1:30" x14ac:dyDescent="0.5">
      <c r="A7" t="s">
        <v>113</v>
      </c>
      <c r="B7" s="21">
        <v>46363</v>
      </c>
      <c r="C7" s="15">
        <v>6</v>
      </c>
      <c r="D7" s="9" t="s">
        <v>98</v>
      </c>
      <c r="E7" s="15">
        <v>2</v>
      </c>
      <c r="F7" s="17" t="s">
        <v>119</v>
      </c>
      <c r="G7" s="17" t="s">
        <v>120</v>
      </c>
      <c r="H7" s="17" t="s">
        <v>119</v>
      </c>
      <c r="I7" s="17" t="s">
        <v>120</v>
      </c>
      <c r="J7" s="17" t="s">
        <v>119</v>
      </c>
      <c r="K7" s="17" t="s">
        <v>120</v>
      </c>
      <c r="L7" s="33" t="s">
        <v>119</v>
      </c>
      <c r="M7" s="17" t="s">
        <v>120</v>
      </c>
      <c r="N7" s="17" t="s">
        <v>119</v>
      </c>
      <c r="O7" s="17" t="s">
        <v>120</v>
      </c>
      <c r="P7" s="17" t="s">
        <v>119</v>
      </c>
      <c r="Q7" s="15">
        <f t="shared" si="0"/>
        <v>5</v>
      </c>
      <c r="R7" s="15">
        <f t="shared" si="1"/>
        <v>5</v>
      </c>
      <c r="S7" s="15"/>
      <c r="T7" t="s">
        <v>51</v>
      </c>
      <c r="U7" t="s">
        <v>50</v>
      </c>
      <c r="V7" t="s">
        <v>7</v>
      </c>
      <c r="W7" s="30" t="s">
        <v>147</v>
      </c>
      <c r="X7" t="s">
        <v>122</v>
      </c>
      <c r="Y7" t="s">
        <v>123</v>
      </c>
      <c r="Z7" t="s">
        <v>9</v>
      </c>
      <c r="AA7" t="s">
        <v>38</v>
      </c>
      <c r="AB7" t="s">
        <v>32</v>
      </c>
      <c r="AC7" t="s">
        <v>29</v>
      </c>
      <c r="AD7" t="s">
        <v>20</v>
      </c>
    </row>
    <row r="8" spans="1:30" x14ac:dyDescent="0.5">
      <c r="A8" s="31" t="s">
        <v>114</v>
      </c>
      <c r="B8" s="32">
        <v>46412</v>
      </c>
      <c r="C8" s="33">
        <v>7</v>
      </c>
      <c r="D8" s="31" t="s">
        <v>85</v>
      </c>
      <c r="E8" s="33">
        <v>0</v>
      </c>
      <c r="F8" s="33" t="s">
        <v>120</v>
      </c>
      <c r="G8" s="33" t="s">
        <v>119</v>
      </c>
      <c r="H8" s="33" t="s">
        <v>120</v>
      </c>
      <c r="I8" s="33" t="s">
        <v>120</v>
      </c>
      <c r="J8" s="33" t="s">
        <v>119</v>
      </c>
      <c r="K8" s="33" t="s">
        <v>120</v>
      </c>
      <c r="L8" s="33" t="s">
        <v>120</v>
      </c>
      <c r="M8" s="33" t="s">
        <v>120</v>
      </c>
      <c r="N8" s="33" t="s">
        <v>119</v>
      </c>
      <c r="O8" s="33" t="s">
        <v>119</v>
      </c>
      <c r="P8" s="33" t="s">
        <v>120</v>
      </c>
      <c r="Q8" s="33">
        <f t="shared" si="0"/>
        <v>7</v>
      </c>
      <c r="R8" s="33">
        <f t="shared" si="1"/>
        <v>6</v>
      </c>
      <c r="S8" s="15"/>
    </row>
    <row r="9" spans="1:30" x14ac:dyDescent="0.5">
      <c r="A9" t="s">
        <v>115</v>
      </c>
      <c r="B9" s="21">
        <v>46426</v>
      </c>
      <c r="C9" s="15">
        <v>8</v>
      </c>
      <c r="D9" s="10" t="s">
        <v>90</v>
      </c>
      <c r="E9" s="15">
        <v>0</v>
      </c>
      <c r="F9" s="33" t="s">
        <v>119</v>
      </c>
      <c r="G9" s="17" t="s">
        <v>119</v>
      </c>
      <c r="H9" s="17" t="s">
        <v>120</v>
      </c>
      <c r="I9" s="17" t="s">
        <v>120</v>
      </c>
      <c r="J9" s="17" t="s">
        <v>120</v>
      </c>
      <c r="K9" s="17" t="s">
        <v>119</v>
      </c>
      <c r="L9" s="17" t="s">
        <v>120</v>
      </c>
      <c r="M9" s="17" t="s">
        <v>120</v>
      </c>
      <c r="N9" s="17" t="s">
        <v>119</v>
      </c>
      <c r="O9" s="17" t="s">
        <v>119</v>
      </c>
      <c r="P9" s="17" t="s">
        <v>120</v>
      </c>
      <c r="Q9" s="15">
        <f t="shared" si="0"/>
        <v>6</v>
      </c>
      <c r="R9" s="15">
        <f t="shared" si="1"/>
        <v>5</v>
      </c>
      <c r="S9" s="15"/>
    </row>
    <row r="10" spans="1:30" x14ac:dyDescent="0.5">
      <c r="A10" t="s">
        <v>116</v>
      </c>
      <c r="B10" s="21">
        <v>46082</v>
      </c>
      <c r="C10" s="15">
        <v>9</v>
      </c>
      <c r="D10" s="4" t="s">
        <v>95</v>
      </c>
      <c r="E10" s="15">
        <v>2</v>
      </c>
      <c r="F10" s="17" t="s">
        <v>119</v>
      </c>
      <c r="G10" s="33" t="s">
        <v>120</v>
      </c>
      <c r="H10" s="17" t="s">
        <v>119</v>
      </c>
      <c r="I10" s="17" t="s">
        <v>120</v>
      </c>
      <c r="J10" s="17" t="s">
        <v>120</v>
      </c>
      <c r="K10" s="17" t="s">
        <v>119</v>
      </c>
      <c r="L10" s="17" t="s">
        <v>119</v>
      </c>
      <c r="M10" s="17" t="s">
        <v>119</v>
      </c>
      <c r="N10" s="17" t="s">
        <v>120</v>
      </c>
      <c r="O10" s="17" t="s">
        <v>120</v>
      </c>
      <c r="P10" s="17" t="s">
        <v>119</v>
      </c>
      <c r="Q10" s="15">
        <f t="shared" si="0"/>
        <v>5</v>
      </c>
      <c r="R10" s="15">
        <f t="shared" si="1"/>
        <v>5</v>
      </c>
      <c r="S10" s="15"/>
    </row>
    <row r="11" spans="1:30" x14ac:dyDescent="0.5">
      <c r="A11" t="s">
        <v>117</v>
      </c>
      <c r="B11" s="21">
        <v>46461</v>
      </c>
      <c r="C11" s="15">
        <v>10</v>
      </c>
      <c r="D11" s="14" t="s">
        <v>79</v>
      </c>
      <c r="E11" s="15">
        <v>2</v>
      </c>
      <c r="F11" s="17" t="s">
        <v>120</v>
      </c>
      <c r="G11" s="17" t="s">
        <v>120</v>
      </c>
      <c r="H11" s="17" t="s">
        <v>119</v>
      </c>
      <c r="I11" s="17" t="s">
        <v>119</v>
      </c>
      <c r="J11" s="17" t="s">
        <v>120</v>
      </c>
      <c r="K11" s="33" t="s">
        <v>119</v>
      </c>
      <c r="L11" s="17" t="s">
        <v>119</v>
      </c>
      <c r="M11" s="17" t="s">
        <v>119</v>
      </c>
      <c r="N11" s="17" t="s">
        <v>120</v>
      </c>
      <c r="O11" s="17" t="s">
        <v>120</v>
      </c>
      <c r="P11" s="17" t="s">
        <v>119</v>
      </c>
      <c r="Q11" s="15">
        <f t="shared" si="0"/>
        <v>5</v>
      </c>
      <c r="R11" s="15">
        <f t="shared" si="1"/>
        <v>5</v>
      </c>
      <c r="S11" s="15"/>
    </row>
    <row r="12" spans="1:30" x14ac:dyDescent="0.5">
      <c r="A12" t="s">
        <v>118</v>
      </c>
      <c r="B12" s="21">
        <v>46484</v>
      </c>
      <c r="C12" s="15">
        <v>11</v>
      </c>
      <c r="D12" s="8" t="s">
        <v>86</v>
      </c>
      <c r="E12" s="15">
        <v>2</v>
      </c>
      <c r="F12" s="17" t="s">
        <v>119</v>
      </c>
      <c r="G12" s="17" t="s">
        <v>120</v>
      </c>
      <c r="H12" s="33" t="s">
        <v>119</v>
      </c>
      <c r="I12" s="17" t="s">
        <v>119</v>
      </c>
      <c r="J12" s="17" t="s">
        <v>119</v>
      </c>
      <c r="K12" s="17" t="s">
        <v>120</v>
      </c>
      <c r="L12" s="17" t="s">
        <v>120</v>
      </c>
      <c r="M12" s="17" t="s">
        <v>119</v>
      </c>
      <c r="N12" s="17" t="s">
        <v>119</v>
      </c>
      <c r="O12" s="17" t="s">
        <v>120</v>
      </c>
      <c r="P12" s="17" t="s">
        <v>120</v>
      </c>
      <c r="Q12" s="15">
        <f t="shared" si="0"/>
        <v>5</v>
      </c>
      <c r="R12" s="15">
        <f t="shared" si="1"/>
        <v>4</v>
      </c>
      <c r="S12" s="15"/>
    </row>
    <row r="13" spans="1:30" x14ac:dyDescent="0.5">
      <c r="B13" s="21"/>
      <c r="C13" s="15">
        <v>12</v>
      </c>
      <c r="D13" s="2" t="s">
        <v>92</v>
      </c>
      <c r="E13" s="15">
        <v>2</v>
      </c>
      <c r="F13" s="17" t="s">
        <v>120</v>
      </c>
      <c r="G13" s="17" t="s">
        <v>119</v>
      </c>
      <c r="H13" s="17" t="s">
        <v>120</v>
      </c>
      <c r="I13" s="33" t="s">
        <v>119</v>
      </c>
      <c r="J13" s="17" t="s">
        <v>119</v>
      </c>
      <c r="K13" s="17" t="s">
        <v>120</v>
      </c>
      <c r="L13" s="17" t="s">
        <v>119</v>
      </c>
      <c r="M13" s="17" t="s">
        <v>120</v>
      </c>
      <c r="N13" s="17" t="s">
        <v>120</v>
      </c>
      <c r="O13" s="17" t="s">
        <v>119</v>
      </c>
      <c r="P13" s="17" t="s">
        <v>119</v>
      </c>
      <c r="Q13" s="15">
        <f t="shared" si="0"/>
        <v>5</v>
      </c>
      <c r="R13" s="15">
        <f t="shared" si="1"/>
        <v>5</v>
      </c>
      <c r="S13" s="15"/>
    </row>
    <row r="15" spans="1:30" x14ac:dyDescent="0.5">
      <c r="B15" s="22"/>
      <c r="C15" s="22"/>
      <c r="D15" s="22"/>
      <c r="E15" s="23" t="s">
        <v>145</v>
      </c>
      <c r="F15" s="22"/>
      <c r="K15" s="15"/>
    </row>
    <row r="16" spans="1:30" x14ac:dyDescent="0.5">
      <c r="B16" s="24" t="s">
        <v>132</v>
      </c>
      <c r="C16" s="24"/>
      <c r="D16" s="29">
        <f>_xlfn.ISOWEEKNUM(B2)</f>
        <v>39</v>
      </c>
      <c r="E16" s="23"/>
      <c r="F16" s="24"/>
    </row>
    <row r="17" spans="2:6" x14ac:dyDescent="0.5">
      <c r="B17" s="25">
        <f>IF(AND(D2&lt;&gt;"bye",D3&lt;&gt;"bye"),B$2+E2,"  ")</f>
        <v>46288</v>
      </c>
      <c r="C17" s="25"/>
      <c r="D17" s="26" t="str">
        <f>D3</f>
        <v>BC'80 3</v>
      </c>
      <c r="E17" s="27" t="s">
        <v>130</v>
      </c>
      <c r="F17" s="22" t="str">
        <f>D2</f>
        <v>BC'80 2</v>
      </c>
    </row>
    <row r="18" spans="2:6" x14ac:dyDescent="0.5">
      <c r="B18" s="25">
        <f>IF(AND(D4&lt;&gt;"bye",D7&lt;&gt;"bye"),B$2+E4,"  ")</f>
        <v>46288</v>
      </c>
      <c r="C18" s="25"/>
      <c r="D18" s="26" t="str">
        <f>D4</f>
        <v>Star 9</v>
      </c>
      <c r="E18" s="27" t="s">
        <v>130</v>
      </c>
      <c r="F18" s="22" t="str">
        <f>D7</f>
        <v>Bunnik 1</v>
      </c>
    </row>
    <row r="19" spans="2:6" x14ac:dyDescent="0.5">
      <c r="B19" s="25">
        <f>IF(AND(D5&lt;&gt;"bye",D5&lt;&gt;"bye"),B$2+E5,"  ")</f>
        <v>46288</v>
      </c>
      <c r="C19" s="25"/>
      <c r="D19" s="26" t="str">
        <f>D5</f>
        <v>Vianen 1</v>
      </c>
      <c r="E19" s="27" t="s">
        <v>130</v>
      </c>
      <c r="F19" s="22" t="str">
        <f>D6</f>
        <v>Dombo 5</v>
      </c>
    </row>
    <row r="20" spans="2:6" x14ac:dyDescent="0.5">
      <c r="B20" s="25">
        <f>IF(AND(D8&lt;&gt;"bye",D9&lt;&gt;"bye"),B$2+E8,"  ")</f>
        <v>46286</v>
      </c>
      <c r="C20" s="25"/>
      <c r="D20" s="26" t="str">
        <f>D8</f>
        <v>Bod'84 4</v>
      </c>
      <c r="E20" s="27" t="s">
        <v>130</v>
      </c>
      <c r="F20" s="22" t="str">
        <f>D9</f>
        <v>Bod'84 2</v>
      </c>
    </row>
    <row r="21" spans="2:6" x14ac:dyDescent="0.5">
      <c r="B21" s="25">
        <f>IF(AND(D11&lt;&gt;"bye",D10&lt;&gt;"bye"),B$2+E11,"  ")</f>
        <v>46288</v>
      </c>
      <c r="C21" s="25"/>
      <c r="D21" s="26" t="str">
        <f>D11</f>
        <v>Wilhelminapark 1</v>
      </c>
      <c r="E21" s="27" t="s">
        <v>130</v>
      </c>
      <c r="F21" s="22" t="str">
        <f>D10</f>
        <v>DDS 2</v>
      </c>
    </row>
    <row r="22" spans="2:6" x14ac:dyDescent="0.5">
      <c r="B22" s="25">
        <f>IF(AND(D13&lt;&gt;"bye",D12&lt;&gt;"bye"),B$2+E13,"  ")</f>
        <v>46288</v>
      </c>
      <c r="C22" s="25"/>
      <c r="D22" s="26" t="str">
        <f>D13</f>
        <v>Bridgeclub Houten</v>
      </c>
      <c r="E22" s="27" t="s">
        <v>130</v>
      </c>
      <c r="F22" s="22" t="str">
        <f>D12</f>
        <v>Bridgeclub Driebergen 1</v>
      </c>
    </row>
    <row r="23" spans="2:6" x14ac:dyDescent="0.5">
      <c r="B23" s="28"/>
      <c r="C23" s="28"/>
      <c r="D23" s="28"/>
      <c r="E23" s="28"/>
      <c r="F23" s="28"/>
    </row>
    <row r="24" spans="2:6" x14ac:dyDescent="0.5">
      <c r="B24" s="24" t="s">
        <v>143</v>
      </c>
      <c r="C24" s="24"/>
      <c r="D24" s="29">
        <f>_xlfn.ISOWEEKNUM(B3)</f>
        <v>41</v>
      </c>
      <c r="E24" s="23"/>
      <c r="F24" s="24"/>
    </row>
    <row r="25" spans="2:6" x14ac:dyDescent="0.5">
      <c r="B25" s="25">
        <f>IF(AND(D2&lt;&gt;"bye",D4&lt;&gt;"bye"),B$3+E2,"  ")</f>
        <v>46302</v>
      </c>
      <c r="C25" s="25"/>
      <c r="D25" s="26" t="str">
        <f>D2</f>
        <v>BC'80 2</v>
      </c>
      <c r="E25" s="27" t="s">
        <v>130</v>
      </c>
      <c r="F25" s="22" t="str">
        <f>D4</f>
        <v>Star 9</v>
      </c>
    </row>
    <row r="26" spans="2:6" x14ac:dyDescent="0.5">
      <c r="B26" s="25">
        <f>IF(AND(D6&lt;&gt;"bye",D3&lt;&gt;"bye"),B$3+E6,"  ")</f>
        <v>46300</v>
      </c>
      <c r="C26" s="25"/>
      <c r="D26" s="26" t="str">
        <f>D6</f>
        <v>Dombo 5</v>
      </c>
      <c r="E26" s="27" t="s">
        <v>130</v>
      </c>
      <c r="F26" s="22" t="str">
        <f>D3</f>
        <v>BC'80 3</v>
      </c>
    </row>
    <row r="27" spans="2:6" x14ac:dyDescent="0.5">
      <c r="B27" s="25">
        <f>IF(AND(D7&lt;&gt;"bye",D5&lt;&gt;"bye"),B$3+E7,"  ")</f>
        <v>46302</v>
      </c>
      <c r="C27" s="25"/>
      <c r="D27" s="26" t="str">
        <f>D7</f>
        <v>Bunnik 1</v>
      </c>
      <c r="E27" s="27" t="s">
        <v>130</v>
      </c>
      <c r="F27" s="22" t="str">
        <f>D5</f>
        <v>Vianen 1</v>
      </c>
    </row>
    <row r="28" spans="2:6" x14ac:dyDescent="0.5">
      <c r="B28" s="25">
        <f>IF(AND(D12&lt;&gt;"bye",D9&lt;&gt;"bye"),B$3+E12,"  ")</f>
        <v>46302</v>
      </c>
      <c r="C28" s="25"/>
      <c r="D28" s="26" t="str">
        <f>D12</f>
        <v>Bridgeclub Driebergen 1</v>
      </c>
      <c r="E28" s="27" t="s">
        <v>130</v>
      </c>
      <c r="F28" s="22" t="str">
        <f>D9</f>
        <v>Bod'84 2</v>
      </c>
    </row>
    <row r="29" spans="2:6" x14ac:dyDescent="0.5">
      <c r="B29" s="25">
        <f>IF(AND(D10&lt;&gt;"bye",D8&lt;&gt;"bye"),B$3+E10,"  ")</f>
        <v>46302</v>
      </c>
      <c r="C29" s="25"/>
      <c r="D29" s="26" t="str">
        <f>D10</f>
        <v>DDS 2</v>
      </c>
      <c r="E29" s="27" t="s">
        <v>130</v>
      </c>
      <c r="F29" s="22" t="str">
        <f>D8</f>
        <v>Bod'84 4</v>
      </c>
    </row>
    <row r="30" spans="2:6" x14ac:dyDescent="0.5">
      <c r="B30" s="25">
        <f>IF(AND(D11&lt;&gt;"bye",D13&lt;&gt;"bye"),B$3+E11,"  ")</f>
        <v>46302</v>
      </c>
      <c r="C30" s="25"/>
      <c r="D30" s="26" t="str">
        <f>D11</f>
        <v>Wilhelminapark 1</v>
      </c>
      <c r="E30" s="27" t="s">
        <v>130</v>
      </c>
      <c r="F30" s="22" t="str">
        <f>D13</f>
        <v>Bridgeclub Houten</v>
      </c>
    </row>
    <row r="31" spans="2:6" x14ac:dyDescent="0.5">
      <c r="B31" s="28"/>
      <c r="C31" s="28"/>
      <c r="D31" s="28"/>
      <c r="E31" s="28"/>
      <c r="F31" s="28"/>
    </row>
    <row r="32" spans="2:6" x14ac:dyDescent="0.5">
      <c r="B32" s="24" t="s">
        <v>142</v>
      </c>
      <c r="C32" s="24"/>
      <c r="D32" s="29">
        <f>_xlfn.ISOWEEKNUM(B4)</f>
        <v>44</v>
      </c>
      <c r="E32" s="23"/>
      <c r="F32" s="24"/>
    </row>
    <row r="33" spans="2:6" x14ac:dyDescent="0.5">
      <c r="B33" s="25">
        <f>IF(AND(D2&lt;&gt;"bye",D10&lt;&gt;"bye"),B$4+E2,"  ")</f>
        <v>46323</v>
      </c>
      <c r="C33" s="25"/>
      <c r="D33" s="26" t="str">
        <f>D2</f>
        <v>BC'80 2</v>
      </c>
      <c r="E33" s="27" t="s">
        <v>130</v>
      </c>
      <c r="F33" s="22" t="str">
        <f>D10</f>
        <v>DDS 2</v>
      </c>
    </row>
    <row r="34" spans="2:6" x14ac:dyDescent="0.5">
      <c r="B34" s="25">
        <f>IF(AND(D4&lt;&gt;"bye",D3&lt;&gt;"bye"),B$4+E4,"  ")</f>
        <v>46323</v>
      </c>
      <c r="C34" s="25"/>
      <c r="D34" s="26" t="str">
        <f>D4</f>
        <v>Star 9</v>
      </c>
      <c r="E34" s="27" t="s">
        <v>130</v>
      </c>
      <c r="F34" s="22" t="str">
        <f>D3</f>
        <v>BC'80 3</v>
      </c>
    </row>
    <row r="35" spans="2:6" x14ac:dyDescent="0.5">
      <c r="B35" s="25">
        <f>IF(AND(D13&lt;&gt;"bye",D5&lt;&gt;"bye"),B$4+E13,"  ")</f>
        <v>46323</v>
      </c>
      <c r="C35" s="25"/>
      <c r="D35" s="26" t="str">
        <f>D13</f>
        <v>Bridgeclub Houten</v>
      </c>
      <c r="E35" s="27" t="s">
        <v>130</v>
      </c>
      <c r="F35" s="22" t="str">
        <f>D5</f>
        <v>Vianen 1</v>
      </c>
    </row>
    <row r="36" spans="2:6" x14ac:dyDescent="0.5">
      <c r="B36" s="25">
        <f>IF(AND(D6&lt;&gt;"bye",D7&lt;&gt;"bye"),B$4+E16,"  ")</f>
        <v>46321</v>
      </c>
      <c r="C36" s="25"/>
      <c r="D36" s="26" t="str">
        <f>D6</f>
        <v>Dombo 5</v>
      </c>
      <c r="E36" s="27" t="s">
        <v>130</v>
      </c>
      <c r="F36" s="22" t="str">
        <f>D7</f>
        <v>Bunnik 1</v>
      </c>
    </row>
    <row r="37" spans="2:6" x14ac:dyDescent="0.5">
      <c r="B37" s="25">
        <f>IF(AND(D8&lt;&gt;"bye",D12&lt;&gt;"bye"),B$4+E8,"  ")</f>
        <v>46321</v>
      </c>
      <c r="C37" s="25"/>
      <c r="D37" s="26" t="str">
        <f>D8</f>
        <v>Bod'84 4</v>
      </c>
      <c r="E37" s="27" t="s">
        <v>130</v>
      </c>
      <c r="F37" s="22" t="str">
        <f>D12</f>
        <v>Bridgeclub Driebergen 1</v>
      </c>
    </row>
    <row r="38" spans="2:6" x14ac:dyDescent="0.5">
      <c r="B38" s="25">
        <f>IF(AND(D9&lt;&gt;"bye",D11&lt;&gt;"bye"),B$4+E9,"  ")</f>
        <v>46321</v>
      </c>
      <c r="C38" s="25"/>
      <c r="D38" s="26" t="str">
        <f>D9</f>
        <v>Bod'84 2</v>
      </c>
      <c r="E38" s="27" t="s">
        <v>130</v>
      </c>
      <c r="F38" s="22" t="str">
        <f>D11</f>
        <v>Wilhelminapark 1</v>
      </c>
    </row>
    <row r="39" spans="2:6" x14ac:dyDescent="0.5">
      <c r="B39" s="28"/>
      <c r="C39" s="28"/>
      <c r="D39" s="28"/>
      <c r="E39" s="28"/>
      <c r="F39" s="28"/>
    </row>
    <row r="40" spans="2:6" x14ac:dyDescent="0.5">
      <c r="B40" s="24" t="s">
        <v>141</v>
      </c>
      <c r="C40" s="24"/>
      <c r="D40" s="29">
        <f>_xlfn.ISOWEEKNUM(B5)</f>
        <v>46</v>
      </c>
      <c r="E40" s="23"/>
      <c r="F40" s="24"/>
    </row>
    <row r="41" spans="2:6" x14ac:dyDescent="0.5">
      <c r="B41" s="25">
        <f>IF(AND(D9&lt;&gt;"bye",D2&lt;&gt;"bye"),B$5+E9,"  ")</f>
        <v>46335</v>
      </c>
      <c r="C41" s="25"/>
      <c r="D41" s="26" t="str">
        <f>D9</f>
        <v>Bod'84 2</v>
      </c>
      <c r="E41" s="27" t="s">
        <v>130</v>
      </c>
      <c r="F41" s="22" t="str">
        <f>D2</f>
        <v>BC'80 2</v>
      </c>
    </row>
    <row r="42" spans="2:6" x14ac:dyDescent="0.5">
      <c r="B42" s="25">
        <f>IF(AND(D7&lt;&gt;"bye",D3&lt;&gt;"bye"),B$5+E7,"  ")</f>
        <v>46337</v>
      </c>
      <c r="C42" s="25"/>
      <c r="D42" s="26" t="str">
        <f>D7</f>
        <v>Bunnik 1</v>
      </c>
      <c r="E42" s="27" t="s">
        <v>130</v>
      </c>
      <c r="F42" s="22" t="str">
        <f>D3</f>
        <v>BC'80 3</v>
      </c>
    </row>
    <row r="43" spans="2:6" x14ac:dyDescent="0.5">
      <c r="B43" s="25">
        <f>IF(AND(D6&lt;&gt;"bye",D4&lt;&gt;"bye"),B$5+E6,"  ")</f>
        <v>46335</v>
      </c>
      <c r="C43" s="25"/>
      <c r="D43" s="26" t="str">
        <f>D6</f>
        <v>Dombo 5</v>
      </c>
      <c r="E43" s="27" t="s">
        <v>130</v>
      </c>
      <c r="F43" s="22" t="str">
        <f>D4</f>
        <v>Star 9</v>
      </c>
    </row>
    <row r="44" spans="2:6" x14ac:dyDescent="0.5">
      <c r="B44" s="25">
        <f>IF(AND(D5&lt;&gt;"bye",D11&lt;&gt;"bye"),B$5+E5,"  ")</f>
        <v>46337</v>
      </c>
      <c r="C44" s="25"/>
      <c r="D44" s="26" t="str">
        <f>D5</f>
        <v>Vianen 1</v>
      </c>
      <c r="E44" s="27" t="s">
        <v>130</v>
      </c>
      <c r="F44" s="22" t="str">
        <f>D11</f>
        <v>Wilhelminapark 1</v>
      </c>
    </row>
    <row r="45" spans="2:6" x14ac:dyDescent="0.5">
      <c r="B45" s="25">
        <f>IF(AND(D8&lt;&gt;"bye",D13&lt;&gt;"bye"),B$5+E8,"  ")</f>
        <v>46335</v>
      </c>
      <c r="C45" s="25"/>
      <c r="D45" s="26" t="str">
        <f>D8</f>
        <v>Bod'84 4</v>
      </c>
      <c r="E45" s="27" t="s">
        <v>130</v>
      </c>
      <c r="F45" s="22" t="str">
        <f>D13</f>
        <v>Bridgeclub Houten</v>
      </c>
    </row>
    <row r="46" spans="2:6" x14ac:dyDescent="0.5">
      <c r="B46" s="25">
        <f>IF(AND(D10&lt;&gt;"bye",D12&lt;&gt;"bye"),B$5+E10,"  ")</f>
        <v>46337</v>
      </c>
      <c r="C46" s="25"/>
      <c r="D46" s="26" t="str">
        <f>D10</f>
        <v>DDS 2</v>
      </c>
      <c r="E46" s="27" t="s">
        <v>130</v>
      </c>
      <c r="F46" s="22" t="str">
        <f>D12</f>
        <v>Bridgeclub Driebergen 1</v>
      </c>
    </row>
    <row r="47" spans="2:6" x14ac:dyDescent="0.5">
      <c r="B47" s="28"/>
      <c r="C47" s="28"/>
      <c r="D47" s="28"/>
      <c r="E47" s="28"/>
      <c r="F47" s="28"/>
    </row>
    <row r="48" spans="2:6" x14ac:dyDescent="0.5">
      <c r="B48" s="24" t="s">
        <v>140</v>
      </c>
      <c r="C48" s="24"/>
      <c r="D48" s="29">
        <f>_xlfn.ISOWEEKNUM(B6)</f>
        <v>48</v>
      </c>
      <c r="E48" s="23"/>
      <c r="F48" s="24"/>
    </row>
    <row r="49" spans="2:6" x14ac:dyDescent="0.5">
      <c r="B49" s="25">
        <f>IF(AND(D2&lt;&gt;"bye",D12&lt;&gt;"bye"),B$6+E2,"  ")</f>
        <v>46351</v>
      </c>
      <c r="C49" s="25"/>
      <c r="D49" s="26" t="str">
        <f>D2</f>
        <v>BC'80 2</v>
      </c>
      <c r="E49" s="27" t="s">
        <v>130</v>
      </c>
      <c r="F49" s="22" t="str">
        <f>D12</f>
        <v>Bridgeclub Driebergen 1</v>
      </c>
    </row>
    <row r="50" spans="2:6" x14ac:dyDescent="0.5">
      <c r="B50" s="25">
        <f>IF(AND(D3&lt;&gt;"bye",D8&lt;&gt;"bye"),B$6+E3,"  ")</f>
        <v>46351</v>
      </c>
      <c r="C50" s="25"/>
      <c r="D50" s="26" t="str">
        <f>D3</f>
        <v>BC'80 3</v>
      </c>
      <c r="E50" s="27" t="s">
        <v>130</v>
      </c>
      <c r="F50" s="22" t="str">
        <f>D8</f>
        <v>Bod'84 4</v>
      </c>
    </row>
    <row r="51" spans="2:6" x14ac:dyDescent="0.5">
      <c r="B51" s="25">
        <f>IF(AND(D4&lt;&gt;"bye",D5&lt;&gt;"bye"),B$6+E4,"  ")</f>
        <v>46351</v>
      </c>
      <c r="C51" s="25"/>
      <c r="D51" s="26" t="str">
        <f>D4</f>
        <v>Star 9</v>
      </c>
      <c r="E51" s="27" t="s">
        <v>130</v>
      </c>
      <c r="F51" s="22" t="str">
        <f>D5</f>
        <v>Vianen 1</v>
      </c>
    </row>
    <row r="52" spans="2:6" x14ac:dyDescent="0.5">
      <c r="B52" s="25">
        <f>IF(AND(D11&lt;&gt;"bye",D6&lt;&gt;"bye"),B$6+E11,"  ")</f>
        <v>46351</v>
      </c>
      <c r="C52" s="25"/>
      <c r="D52" s="26" t="str">
        <f>D11</f>
        <v>Wilhelminapark 1</v>
      </c>
      <c r="E52" s="27" t="s">
        <v>130</v>
      </c>
      <c r="F52" s="22" t="str">
        <f>D6</f>
        <v>Dombo 5</v>
      </c>
    </row>
    <row r="53" spans="2:6" x14ac:dyDescent="0.5">
      <c r="B53" s="25">
        <f>IF(AND(D10&lt;&gt;"bye",D7&lt;&gt;"bye"),B$6+E10,"  ")</f>
        <v>46351</v>
      </c>
      <c r="C53" s="25"/>
      <c r="D53" s="26" t="str">
        <f>D10</f>
        <v>DDS 2</v>
      </c>
      <c r="E53" s="27" t="s">
        <v>130</v>
      </c>
      <c r="F53" s="22" t="str">
        <f>D7</f>
        <v>Bunnik 1</v>
      </c>
    </row>
    <row r="54" spans="2:6" x14ac:dyDescent="0.5">
      <c r="B54" s="25">
        <f>IF(AND(D9&lt;&gt;"bye",D13&lt;&gt;"bye"),B$6+E9,"  ")</f>
        <v>46349</v>
      </c>
      <c r="C54" s="25"/>
      <c r="D54" s="26" t="str">
        <f>D9</f>
        <v>Bod'84 2</v>
      </c>
      <c r="E54" s="27" t="s">
        <v>130</v>
      </c>
      <c r="F54" s="22" t="str">
        <f>D13</f>
        <v>Bridgeclub Houten</v>
      </c>
    </row>
    <row r="55" spans="2:6" x14ac:dyDescent="0.5">
      <c r="B55" s="28"/>
      <c r="C55" s="28"/>
      <c r="D55" s="28"/>
      <c r="E55" s="28"/>
      <c r="F55" s="28"/>
    </row>
    <row r="56" spans="2:6" x14ac:dyDescent="0.5">
      <c r="B56" s="24" t="s">
        <v>139</v>
      </c>
      <c r="C56" s="24"/>
      <c r="D56" s="29">
        <f>_xlfn.ISOWEEKNUM(B7)</f>
        <v>50</v>
      </c>
      <c r="E56" s="23"/>
      <c r="F56" s="24"/>
    </row>
    <row r="57" spans="2:6" x14ac:dyDescent="0.5">
      <c r="B57" s="25">
        <f>IF(AND(D6&lt;&gt;"bye",D2&lt;&gt;"bye"),B$7+E6,"  ")</f>
        <v>46363</v>
      </c>
      <c r="C57" s="25"/>
      <c r="D57" s="26" t="str">
        <f>D6</f>
        <v>Dombo 5</v>
      </c>
      <c r="E57" s="27" t="s">
        <v>130</v>
      </c>
      <c r="F57" s="22" t="str">
        <f>D2</f>
        <v>BC'80 2</v>
      </c>
    </row>
    <row r="58" spans="2:6" x14ac:dyDescent="0.5">
      <c r="B58" s="25">
        <f>IF(AND(D5&lt;&gt;"bye",D3&lt;&gt;"bye"),B$7+E5,"  ")</f>
        <v>46365</v>
      </c>
      <c r="C58" s="25"/>
      <c r="D58" s="26" t="str">
        <f>D5</f>
        <v>Vianen 1</v>
      </c>
      <c r="E58" s="27" t="s">
        <v>130</v>
      </c>
      <c r="F58" s="22" t="str">
        <f>D3</f>
        <v>BC'80 3</v>
      </c>
    </row>
    <row r="59" spans="2:6" x14ac:dyDescent="0.5">
      <c r="B59" s="25">
        <f>IF(AND(D12&lt;&gt;"bye",D4&lt;&gt;"bye"),B$7+E12,"  ")</f>
        <v>46365</v>
      </c>
      <c r="C59" s="25"/>
      <c r="D59" s="26" t="str">
        <f>D12</f>
        <v>Bridgeclub Driebergen 1</v>
      </c>
      <c r="E59" s="27" t="s">
        <v>130</v>
      </c>
      <c r="F59" s="22" t="str">
        <f>D4</f>
        <v>Star 9</v>
      </c>
    </row>
    <row r="60" spans="2:6" x14ac:dyDescent="0.5">
      <c r="B60" s="25">
        <f>IF(AND(D7&lt;&gt;"bye",D9&lt;&gt;"bye"),B$7+E7,"  ")</f>
        <v>46365</v>
      </c>
      <c r="C60" s="25"/>
      <c r="D60" s="26" t="str">
        <f>D7</f>
        <v>Bunnik 1</v>
      </c>
      <c r="E60" s="27" t="s">
        <v>130</v>
      </c>
      <c r="F60" s="22" t="str">
        <f>D9</f>
        <v>Bod'84 2</v>
      </c>
    </row>
    <row r="61" spans="2:6" x14ac:dyDescent="0.5">
      <c r="B61" s="25">
        <f>IF(AND(D11&lt;&gt;"bye",D8&lt;&gt;"bye"),B$7+E11,"  ")</f>
        <v>46365</v>
      </c>
      <c r="C61" s="25"/>
      <c r="D61" s="26" t="str">
        <f>D11</f>
        <v>Wilhelminapark 1</v>
      </c>
      <c r="E61" s="27" t="s">
        <v>130</v>
      </c>
      <c r="F61" s="22" t="str">
        <f>D8</f>
        <v>Bod'84 4</v>
      </c>
    </row>
    <row r="62" spans="2:6" x14ac:dyDescent="0.5">
      <c r="B62" s="25">
        <f>IF(AND(D13&lt;&gt;"bye",D10&lt;&gt;"bye"),B$7+E13,"  ")</f>
        <v>46365</v>
      </c>
      <c r="C62" s="25"/>
      <c r="D62" s="26" t="str">
        <f>D13</f>
        <v>Bridgeclub Houten</v>
      </c>
      <c r="E62" s="27" t="s">
        <v>130</v>
      </c>
      <c r="F62" s="22" t="str">
        <f>D10</f>
        <v>DDS 2</v>
      </c>
    </row>
    <row r="63" spans="2:6" x14ac:dyDescent="0.5">
      <c r="B63" s="28"/>
      <c r="C63" s="28"/>
      <c r="D63" s="28"/>
      <c r="E63" s="28"/>
      <c r="F63" s="28"/>
    </row>
    <row r="64" spans="2:6" x14ac:dyDescent="0.5">
      <c r="B64" s="24" t="s">
        <v>138</v>
      </c>
      <c r="C64" s="24"/>
      <c r="D64" s="29">
        <f>_xlfn.ISOWEEKNUM(B8)</f>
        <v>4</v>
      </c>
      <c r="E64" s="23"/>
      <c r="F64" s="24"/>
    </row>
    <row r="65" spans="2:6" x14ac:dyDescent="0.5">
      <c r="B65" s="25">
        <f>IF(AND(D3&lt;&gt;"bye",D10&lt;&gt;"bye"),B$8+E3,"  ")</f>
        <v>46414</v>
      </c>
      <c r="C65" s="25"/>
      <c r="D65" s="26" t="str">
        <f>D2</f>
        <v>BC'80 2</v>
      </c>
      <c r="E65" s="27" t="s">
        <v>130</v>
      </c>
      <c r="F65" s="22" t="str">
        <f>D11</f>
        <v>Wilhelminapark 1</v>
      </c>
    </row>
    <row r="66" spans="2:6" x14ac:dyDescent="0.5">
      <c r="B66" s="25">
        <f>IF(AND(D4&lt;&gt;"bye",D13&lt;&gt;"bye"),B$8+E4,"  ")</f>
        <v>46414</v>
      </c>
      <c r="C66" s="25"/>
      <c r="D66" s="26" t="str">
        <f>D3</f>
        <v>BC'80 3</v>
      </c>
      <c r="E66" s="27" t="s">
        <v>130</v>
      </c>
      <c r="F66" s="22" t="str">
        <f>D10</f>
        <v>DDS 2</v>
      </c>
    </row>
    <row r="67" spans="2:6" x14ac:dyDescent="0.5">
      <c r="B67" s="25">
        <f>IF(AND(D4&lt;&gt;"bye",D13&lt;&gt;"bye"),B$8+E4,"  ")</f>
        <v>46414</v>
      </c>
      <c r="C67" s="25"/>
      <c r="D67" s="26" t="str">
        <f>D4</f>
        <v>Star 9</v>
      </c>
      <c r="E67" s="27" t="s">
        <v>130</v>
      </c>
      <c r="F67" s="22" t="str">
        <f>D13</f>
        <v>Bridgeclub Houten</v>
      </c>
    </row>
    <row r="68" spans="2:6" x14ac:dyDescent="0.5">
      <c r="B68" s="25">
        <f>IF(AND(D8&lt;&gt;"bye",D7&lt;&gt;"bye"),B$8+E8,"  ")</f>
        <v>46412</v>
      </c>
      <c r="C68" s="25"/>
      <c r="D68" s="26" t="str">
        <f>D8</f>
        <v>Bod'84 4</v>
      </c>
      <c r="E68" s="27" t="s">
        <v>130</v>
      </c>
      <c r="F68" s="22" t="str">
        <f>D7</f>
        <v>Bunnik 1</v>
      </c>
    </row>
    <row r="69" spans="2:6" x14ac:dyDescent="0.5">
      <c r="B69" s="25">
        <f>IF(AND(D9&lt;&gt;"bye",D6&lt;&gt;"bye"),B$8+E9,"  ")</f>
        <v>46412</v>
      </c>
      <c r="C69" s="25"/>
      <c r="D69" s="26" t="str">
        <f>D9</f>
        <v>Bod'84 2</v>
      </c>
      <c r="E69" s="27" t="s">
        <v>130</v>
      </c>
      <c r="F69" s="22" t="str">
        <f>D6</f>
        <v>Dombo 5</v>
      </c>
    </row>
    <row r="70" spans="2:6" x14ac:dyDescent="0.5">
      <c r="B70" s="25">
        <f>IF(AND(D12&lt;&gt;"bye",D5&lt;&gt;"bye"),B$8+E12,"  ")</f>
        <v>46414</v>
      </c>
      <c r="C70" s="25"/>
      <c r="D70" s="26" t="str">
        <f>D12</f>
        <v>Bridgeclub Driebergen 1</v>
      </c>
      <c r="E70" s="27" t="s">
        <v>130</v>
      </c>
      <c r="F70" s="22" t="str">
        <f>D5</f>
        <v>Vianen 1</v>
      </c>
    </row>
    <row r="71" spans="2:6" x14ac:dyDescent="0.5">
      <c r="B71" s="28"/>
      <c r="C71" s="28"/>
      <c r="D71" s="28"/>
      <c r="E71" s="28"/>
      <c r="F71" s="28"/>
    </row>
    <row r="72" spans="2:6" x14ac:dyDescent="0.5">
      <c r="B72" s="24" t="s">
        <v>137</v>
      </c>
      <c r="C72" s="24"/>
      <c r="D72" s="29">
        <f>_xlfn.ISOWEEKNUM(B9)</f>
        <v>6</v>
      </c>
      <c r="E72" s="23"/>
      <c r="F72" s="24"/>
    </row>
    <row r="73" spans="2:6" x14ac:dyDescent="0.5">
      <c r="B73" s="25">
        <f>IF(AND(D8&lt;&gt;"bye",D3&lt;&gt;"bye"),B$9+E8,"  ")</f>
        <v>46426</v>
      </c>
      <c r="C73" s="25"/>
      <c r="D73" s="26" t="str">
        <f>D8</f>
        <v>Bod'84 4</v>
      </c>
      <c r="E73" s="27" t="s">
        <v>130</v>
      </c>
      <c r="F73" s="22" t="str">
        <f>D2</f>
        <v>BC'80 2</v>
      </c>
    </row>
    <row r="74" spans="2:6" x14ac:dyDescent="0.5">
      <c r="B74" s="25">
        <f>IF(AND(D13&lt;&gt;"bye",D3&lt;&gt;"bye"),B$9+E13,"  ")</f>
        <v>46428</v>
      </c>
      <c r="C74" s="25"/>
      <c r="D74" s="26" t="str">
        <f>D13</f>
        <v>Bridgeclub Houten</v>
      </c>
      <c r="E74" s="27" t="s">
        <v>130</v>
      </c>
      <c r="F74" s="22" t="str">
        <f>D3</f>
        <v>BC'80 3</v>
      </c>
    </row>
    <row r="75" spans="2:6" x14ac:dyDescent="0.5">
      <c r="B75" s="25">
        <f>IF(AND(D9&lt;&gt;"bye",D4&lt;&gt;"bye"),B$9+E9,"  ")</f>
        <v>46426</v>
      </c>
      <c r="C75" s="25"/>
      <c r="D75" s="26" t="str">
        <f>D9</f>
        <v>Bod'84 2</v>
      </c>
      <c r="E75" s="27" t="s">
        <v>130</v>
      </c>
      <c r="F75" s="22" t="str">
        <f>D4</f>
        <v>Star 9</v>
      </c>
    </row>
    <row r="76" spans="2:6" x14ac:dyDescent="0.5">
      <c r="B76" s="25">
        <f>IF(AND(D5&lt;&gt;"bye",D10&lt;&gt;"bye"),B$9+E5,"  ")</f>
        <v>46428</v>
      </c>
      <c r="C76" s="25"/>
      <c r="D76" s="26" t="str">
        <f>D5</f>
        <v>Vianen 1</v>
      </c>
      <c r="E76" s="27" t="s">
        <v>130</v>
      </c>
      <c r="F76" s="22" t="str">
        <f>D10</f>
        <v>DDS 2</v>
      </c>
    </row>
    <row r="77" spans="2:6" x14ac:dyDescent="0.5">
      <c r="B77" s="25">
        <f>IF(AND(D6&lt;&gt;"bye",D12&lt;&gt;"bye"),B$9+E6,"  ")</f>
        <v>46426</v>
      </c>
      <c r="C77" s="25"/>
      <c r="D77" s="26" t="str">
        <f>D6</f>
        <v>Dombo 5</v>
      </c>
      <c r="E77" s="27" t="s">
        <v>130</v>
      </c>
      <c r="F77" s="22" t="str">
        <f>D12</f>
        <v>Bridgeclub Driebergen 1</v>
      </c>
    </row>
    <row r="78" spans="2:6" x14ac:dyDescent="0.5">
      <c r="B78" s="25">
        <f>IF(AND(D7&lt;&gt;"bye",D11&lt;&gt;"bye"),B$9+E7,"  ")</f>
        <v>46428</v>
      </c>
      <c r="C78" s="25"/>
      <c r="D78" s="26" t="str">
        <f>D7</f>
        <v>Bunnik 1</v>
      </c>
      <c r="E78" s="27" t="s">
        <v>130</v>
      </c>
      <c r="F78" s="22" t="str">
        <f>D11</f>
        <v>Wilhelminapark 1</v>
      </c>
    </row>
    <row r="79" spans="2:6" x14ac:dyDescent="0.5">
      <c r="B79" s="28"/>
      <c r="C79" s="28"/>
      <c r="D79" s="28"/>
      <c r="E79" s="28"/>
      <c r="F79" s="28"/>
    </row>
    <row r="80" spans="2:6" x14ac:dyDescent="0.5">
      <c r="B80" s="24" t="s">
        <v>136</v>
      </c>
      <c r="C80" s="24"/>
      <c r="D80" s="29">
        <f>_xlfn.ISOWEEKNUM(B10)</f>
        <v>9</v>
      </c>
      <c r="E80" s="23"/>
      <c r="F80" s="24"/>
    </row>
    <row r="81" spans="2:6" x14ac:dyDescent="0.5">
      <c r="B81" s="25">
        <f>IF(AND(D2&lt;&gt;"bye",D5&lt;&gt;"bye"),B$10+E2,"  ")</f>
        <v>46084</v>
      </c>
      <c r="C81" s="25"/>
      <c r="D81" s="26" t="str">
        <f>D2</f>
        <v>BC'80 2</v>
      </c>
      <c r="E81" s="27" t="s">
        <v>130</v>
      </c>
      <c r="F81" s="22" t="str">
        <f>D5</f>
        <v>Vianen 1</v>
      </c>
    </row>
    <row r="82" spans="2:6" x14ac:dyDescent="0.5">
      <c r="B82" s="25">
        <f>IF(AND(D3&lt;&gt;"bye",D9&lt;&gt;"bye"),B$10+E3,"  ")</f>
        <v>46084</v>
      </c>
      <c r="C82" s="25"/>
      <c r="D82" s="26" t="str">
        <f>D3</f>
        <v>BC'80 3</v>
      </c>
      <c r="E82" s="27" t="s">
        <v>130</v>
      </c>
      <c r="F82" s="22" t="str">
        <f>D9</f>
        <v>Bod'84 2</v>
      </c>
    </row>
    <row r="83" spans="2:6" x14ac:dyDescent="0.5">
      <c r="B83" s="25">
        <f>IF(AND(D4&lt;&gt;"bye",D8&lt;&gt;"bye"),B$10+E4,"  ")</f>
        <v>46084</v>
      </c>
      <c r="C83" s="25"/>
      <c r="D83" s="26" t="str">
        <f>D4</f>
        <v>Star 9</v>
      </c>
      <c r="E83" s="27" t="s">
        <v>130</v>
      </c>
      <c r="F83" s="22" t="str">
        <f>D8</f>
        <v>Bod'84 4</v>
      </c>
    </row>
    <row r="84" spans="2:6" x14ac:dyDescent="0.5">
      <c r="B84" s="25">
        <f>IF(AND(D10&lt;&gt;"bye",D6&lt;&gt;"bye"),B$10+E10,"  ")</f>
        <v>46084</v>
      </c>
      <c r="C84" s="25"/>
      <c r="D84" s="26" t="str">
        <f>D10</f>
        <v>DDS 2</v>
      </c>
      <c r="E84" s="27" t="s">
        <v>130</v>
      </c>
      <c r="F84" s="22" t="str">
        <f>D6</f>
        <v>Dombo 5</v>
      </c>
    </row>
    <row r="85" spans="2:6" x14ac:dyDescent="0.5">
      <c r="B85" s="25">
        <f>IF(AND(D13&lt;&gt;"bye",D7&lt;&gt;"bye"),B$10+E13,"  ")</f>
        <v>46084</v>
      </c>
      <c r="C85" s="25"/>
      <c r="D85" s="26" t="str">
        <f>D13</f>
        <v>Bridgeclub Houten</v>
      </c>
      <c r="E85" s="27" t="s">
        <v>130</v>
      </c>
      <c r="F85" s="22" t="str">
        <f>D7</f>
        <v>Bunnik 1</v>
      </c>
    </row>
    <row r="86" spans="2:6" x14ac:dyDescent="0.5">
      <c r="B86" s="25">
        <f>IF(AND(D11&lt;&gt;"bye",D12&lt;&gt;"bye"),B$10+E11,"  ")</f>
        <v>46084</v>
      </c>
      <c r="C86" s="25"/>
      <c r="D86" s="26" t="str">
        <f>D11</f>
        <v>Wilhelminapark 1</v>
      </c>
      <c r="E86" s="27" t="s">
        <v>130</v>
      </c>
      <c r="F86" s="22" t="str">
        <f>D12</f>
        <v>Bridgeclub Driebergen 1</v>
      </c>
    </row>
    <row r="87" spans="2:6" x14ac:dyDescent="0.5">
      <c r="B87" s="28"/>
      <c r="C87" s="28"/>
      <c r="D87" s="28"/>
      <c r="E87" s="28"/>
      <c r="F87" s="28"/>
    </row>
    <row r="88" spans="2:6" x14ac:dyDescent="0.5">
      <c r="B88" s="24" t="s">
        <v>135</v>
      </c>
      <c r="C88" s="24"/>
      <c r="D88" s="29">
        <f>_xlfn.ISOWEEKNUM(B11)</f>
        <v>11</v>
      </c>
      <c r="E88" s="23"/>
      <c r="F88" s="24"/>
    </row>
    <row r="89" spans="2:6" x14ac:dyDescent="0.5">
      <c r="B89" s="25">
        <f>IF(AND(D7&lt;&gt;"bye",D2&lt;&gt;"bye"),B$11+E7,"  ")</f>
        <v>46463</v>
      </c>
      <c r="C89" s="25"/>
      <c r="D89" s="26" t="str">
        <f>D7</f>
        <v>Bunnik 1</v>
      </c>
      <c r="E89" s="27" t="s">
        <v>130</v>
      </c>
      <c r="F89" s="22" t="str">
        <f>D2</f>
        <v>BC'80 2</v>
      </c>
    </row>
    <row r="90" spans="2:6" x14ac:dyDescent="0.5">
      <c r="B90" s="25">
        <f>IF(AND(D12&lt;&gt;"bye",D3&lt;&gt;"bye"),B$11+E12,"  ")</f>
        <v>46463</v>
      </c>
      <c r="C90" s="25"/>
      <c r="D90" s="26" t="str">
        <f>D12</f>
        <v>Bridgeclub Driebergen 1</v>
      </c>
      <c r="E90" s="27" t="s">
        <v>130</v>
      </c>
      <c r="F90" s="22" t="str">
        <f>D3</f>
        <v>BC'80 3</v>
      </c>
    </row>
    <row r="91" spans="2:6" x14ac:dyDescent="0.5">
      <c r="B91" s="25">
        <f>IF(AND(D11&lt;&gt;"bye",D4&lt;&gt;"bye"),B$11+E11,"  ")</f>
        <v>46463</v>
      </c>
      <c r="C91" s="25"/>
      <c r="D91" s="26" t="str">
        <f>D11</f>
        <v>Wilhelminapark 1</v>
      </c>
      <c r="E91" s="27" t="s">
        <v>130</v>
      </c>
      <c r="F91" s="22" t="str">
        <f>D4</f>
        <v>Star 9</v>
      </c>
    </row>
    <row r="92" spans="2:6" x14ac:dyDescent="0.5">
      <c r="B92" s="25">
        <f>IF(AND(D5&lt;&gt;"bye",D8&lt;&gt;"bye"),B$11+E5,"  ")</f>
        <v>46463</v>
      </c>
      <c r="C92" s="25"/>
      <c r="D92" s="26" t="str">
        <f>D5</f>
        <v>Vianen 1</v>
      </c>
      <c r="E92" s="27" t="s">
        <v>130</v>
      </c>
      <c r="F92" s="22" t="str">
        <f>D8</f>
        <v>Bod'84 4</v>
      </c>
    </row>
    <row r="93" spans="2:6" x14ac:dyDescent="0.5">
      <c r="B93" s="25">
        <f>IF(AND(D6&lt;&gt;"bye",D13&lt;&gt;"bye"),B$11+E6,"  ")</f>
        <v>46461</v>
      </c>
      <c r="C93" s="25"/>
      <c r="D93" s="26" t="str">
        <f>D6</f>
        <v>Dombo 5</v>
      </c>
      <c r="E93" s="27" t="s">
        <v>130</v>
      </c>
      <c r="F93" s="22" t="str">
        <f>D13</f>
        <v>Bridgeclub Houten</v>
      </c>
    </row>
    <row r="94" spans="2:6" x14ac:dyDescent="0.5">
      <c r="B94" s="25">
        <f>IF(AND(D10&lt;&gt;"bye",D9&lt;&gt;"bye"),B$11+E10,"  ")</f>
        <v>46463</v>
      </c>
      <c r="C94" s="25"/>
      <c r="D94" s="26" t="str">
        <f>D10</f>
        <v>DDS 2</v>
      </c>
      <c r="E94" s="27" t="s">
        <v>130</v>
      </c>
      <c r="F94" s="22" t="str">
        <f>D9</f>
        <v>Bod'84 2</v>
      </c>
    </row>
    <row r="95" spans="2:6" x14ac:dyDescent="0.5">
      <c r="B95" s="28"/>
      <c r="C95" s="28"/>
      <c r="D95" s="28"/>
      <c r="E95" s="28"/>
      <c r="F95" s="28"/>
    </row>
    <row r="96" spans="2:6" x14ac:dyDescent="0.5">
      <c r="B96" s="24" t="s">
        <v>134</v>
      </c>
      <c r="C96" s="24"/>
      <c r="D96" s="29">
        <f>_xlfn.ISOWEEKNUM(B12)</f>
        <v>14</v>
      </c>
      <c r="E96" s="29" t="s">
        <v>133</v>
      </c>
      <c r="F96" s="24"/>
    </row>
    <row r="97" spans="2:6" x14ac:dyDescent="0.5">
      <c r="B97" s="25">
        <f>IF(AND(D2&lt;&gt;"bye",D13&lt;&gt;"bye"),B$12,"  ")</f>
        <v>46484</v>
      </c>
      <c r="C97" s="25"/>
      <c r="D97" s="26" t="str">
        <f>D2</f>
        <v>BC'80 2</v>
      </c>
      <c r="E97" s="27" t="s">
        <v>130</v>
      </c>
      <c r="F97" s="22" t="str">
        <f>D13</f>
        <v>Bridgeclub Houten</v>
      </c>
    </row>
    <row r="98" spans="2:6" x14ac:dyDescent="0.5">
      <c r="B98" s="25">
        <f>IF(AND(D3&lt;&gt;"bye",D11&lt;&gt;"bye"),B$12,"  ")</f>
        <v>46484</v>
      </c>
      <c r="C98" s="25"/>
      <c r="D98" s="26" t="str">
        <f>D3</f>
        <v>BC'80 3</v>
      </c>
      <c r="E98" s="27" t="s">
        <v>130</v>
      </c>
      <c r="F98" s="22" t="str">
        <f>D11</f>
        <v>Wilhelminapark 1</v>
      </c>
    </row>
    <row r="99" spans="2:6" x14ac:dyDescent="0.5">
      <c r="B99" s="25">
        <f>IF(AND(D4&lt;&gt;"bye",D10&lt;&gt;"bye"),B$12,"  ")</f>
        <v>46484</v>
      </c>
      <c r="C99" s="25"/>
      <c r="D99" s="26" t="str">
        <f>D4</f>
        <v>Star 9</v>
      </c>
      <c r="E99" s="27" t="s">
        <v>130</v>
      </c>
      <c r="F99" s="22" t="str">
        <f>D10</f>
        <v>DDS 2</v>
      </c>
    </row>
    <row r="100" spans="2:6" x14ac:dyDescent="0.5">
      <c r="B100" s="25">
        <f>IF(AND(D9&lt;&gt;"bye",D5&lt;&gt;"bye"),B$12,"  ")</f>
        <v>46484</v>
      </c>
      <c r="C100" s="25"/>
      <c r="D100" s="26" t="str">
        <f>D9</f>
        <v>Bod'84 2</v>
      </c>
      <c r="E100" s="27" t="s">
        <v>130</v>
      </c>
      <c r="F100" s="22" t="str">
        <f>D5</f>
        <v>Vianen 1</v>
      </c>
    </row>
    <row r="101" spans="2:6" x14ac:dyDescent="0.5">
      <c r="B101" s="25">
        <f>IF(AND(D8&lt;&gt;"bye",D6&lt;&gt;"bye"),B$12,"  ")</f>
        <v>46484</v>
      </c>
      <c r="C101" s="25"/>
      <c r="D101" s="26" t="str">
        <f>D8</f>
        <v>Bod'84 4</v>
      </c>
      <c r="E101" s="27" t="s">
        <v>130</v>
      </c>
      <c r="F101" s="22" t="str">
        <f>D6</f>
        <v>Dombo 5</v>
      </c>
    </row>
    <row r="102" spans="2:6" x14ac:dyDescent="0.5">
      <c r="B102" s="25">
        <f>IF(AND(D12&lt;&gt;"bye",D7&lt;&gt;"bye"),B$12,"  ")</f>
        <v>46484</v>
      </c>
      <c r="C102" s="25"/>
      <c r="D102" s="26" t="str">
        <f>D12</f>
        <v>Bridgeclub Driebergen 1</v>
      </c>
      <c r="E102" s="27" t="s">
        <v>130</v>
      </c>
      <c r="F102" s="22" t="str">
        <f>D7</f>
        <v>Bunnik 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72BE1-F9E1-4DAB-B208-20495A23F78D}">
  <dimension ref="A1:AD102"/>
  <sheetViews>
    <sheetView tabSelected="1" workbookViewId="0">
      <pane ySplit="14" topLeftCell="A15" activePane="bottomLeft" state="frozen"/>
      <selection pane="bottomLeft" activeCell="D10" sqref="D10"/>
    </sheetView>
  </sheetViews>
  <sheetFormatPr defaultRowHeight="15.75" x14ac:dyDescent="0.5"/>
  <cols>
    <col min="2" max="2" width="11" customWidth="1"/>
    <col min="4" max="4" width="19.1875" bestFit="1" customWidth="1"/>
  </cols>
  <sheetData>
    <row r="1" spans="1:30" x14ac:dyDescent="0.5">
      <c r="C1" s="15"/>
      <c r="E1" t="s">
        <v>131</v>
      </c>
      <c r="F1" s="15">
        <v>1</v>
      </c>
      <c r="G1" s="15">
        <v>2</v>
      </c>
      <c r="H1" s="15">
        <v>3</v>
      </c>
      <c r="I1" s="15">
        <v>4</v>
      </c>
      <c r="J1" s="15">
        <v>5</v>
      </c>
      <c r="K1" s="15">
        <v>6</v>
      </c>
      <c r="L1" s="15">
        <v>7</v>
      </c>
      <c r="M1" s="15">
        <v>8</v>
      </c>
      <c r="N1" s="15">
        <v>9</v>
      </c>
      <c r="O1" s="15">
        <v>10</v>
      </c>
      <c r="P1" s="15">
        <v>11</v>
      </c>
      <c r="Q1" s="15" t="s">
        <v>107</v>
      </c>
      <c r="R1" s="19" t="s">
        <v>125</v>
      </c>
      <c r="S1" s="15"/>
      <c r="T1" t="s">
        <v>108</v>
      </c>
      <c r="U1" t="s">
        <v>109</v>
      </c>
      <c r="V1" t="s">
        <v>110</v>
      </c>
      <c r="W1" t="s">
        <v>111</v>
      </c>
      <c r="X1" t="s">
        <v>112</v>
      </c>
      <c r="Y1" t="s">
        <v>113</v>
      </c>
      <c r="Z1" t="s">
        <v>114</v>
      </c>
      <c r="AA1" t="s">
        <v>115</v>
      </c>
      <c r="AB1" t="s">
        <v>116</v>
      </c>
      <c r="AC1" t="s">
        <v>117</v>
      </c>
      <c r="AD1" s="16" t="s">
        <v>118</v>
      </c>
    </row>
    <row r="2" spans="1:30" x14ac:dyDescent="0.5">
      <c r="A2" t="s">
        <v>108</v>
      </c>
      <c r="B2" s="21">
        <v>46286</v>
      </c>
      <c r="C2" s="15">
        <v>1</v>
      </c>
      <c r="D2" s="14" t="s">
        <v>82</v>
      </c>
      <c r="E2" s="15">
        <v>2</v>
      </c>
      <c r="F2" s="17" t="s">
        <v>119</v>
      </c>
      <c r="G2" s="17" t="s">
        <v>120</v>
      </c>
      <c r="H2" s="17" t="s">
        <v>120</v>
      </c>
      <c r="I2" s="17" t="s">
        <v>119</v>
      </c>
      <c r="J2" s="17" t="s">
        <v>120</v>
      </c>
      <c r="K2" s="17" t="s">
        <v>119</v>
      </c>
      <c r="L2" s="18" t="s">
        <v>120</v>
      </c>
      <c r="M2" s="17" t="s">
        <v>119</v>
      </c>
      <c r="N2" s="17" t="s">
        <v>120</v>
      </c>
      <c r="O2" s="17" t="s">
        <v>119</v>
      </c>
      <c r="P2" s="17" t="s">
        <v>120</v>
      </c>
      <c r="Q2" s="15">
        <f t="shared" ref="Q2:Q13" si="0">COUNTIFS(F2:P2,"T")</f>
        <v>6</v>
      </c>
      <c r="R2" s="15">
        <f t="shared" ref="R2:R13" si="1">COUNTIFS(F2:O2,"T")</f>
        <v>5</v>
      </c>
      <c r="S2" s="15"/>
      <c r="T2" t="s">
        <v>0</v>
      </c>
      <c r="U2" t="s">
        <v>3</v>
      </c>
      <c r="V2" t="s">
        <v>48</v>
      </c>
      <c r="W2" s="1" t="s">
        <v>56</v>
      </c>
      <c r="X2" t="s">
        <v>46</v>
      </c>
      <c r="Y2" t="s">
        <v>15</v>
      </c>
      <c r="Z2" t="s">
        <v>12</v>
      </c>
      <c r="AA2" t="s">
        <v>42</v>
      </c>
      <c r="AB2" t="s">
        <v>33</v>
      </c>
      <c r="AC2" t="s">
        <v>30</v>
      </c>
      <c r="AD2" t="s">
        <v>19</v>
      </c>
    </row>
    <row r="3" spans="1:30" x14ac:dyDescent="0.5">
      <c r="A3" t="s">
        <v>109</v>
      </c>
      <c r="B3" s="21">
        <v>46300</v>
      </c>
      <c r="C3" s="15">
        <v>2</v>
      </c>
      <c r="D3" s="14" t="s">
        <v>83</v>
      </c>
      <c r="E3" s="15">
        <v>2</v>
      </c>
      <c r="F3" s="17" t="s">
        <v>120</v>
      </c>
      <c r="G3" s="17" t="s">
        <v>119</v>
      </c>
      <c r="H3" s="17" t="s">
        <v>120</v>
      </c>
      <c r="I3" s="17" t="s">
        <v>119</v>
      </c>
      <c r="J3" s="17" t="s">
        <v>120</v>
      </c>
      <c r="K3" s="17" t="s">
        <v>119</v>
      </c>
      <c r="L3" s="17" t="s">
        <v>120</v>
      </c>
      <c r="M3" s="17" t="s">
        <v>119</v>
      </c>
      <c r="N3" s="17" t="s">
        <v>120</v>
      </c>
      <c r="O3" s="17" t="s">
        <v>119</v>
      </c>
      <c r="P3" s="17" t="s">
        <v>120</v>
      </c>
      <c r="Q3" s="15">
        <f t="shared" si="0"/>
        <v>6</v>
      </c>
      <c r="R3" s="15">
        <f t="shared" si="1"/>
        <v>5</v>
      </c>
      <c r="S3" s="15"/>
      <c r="T3" t="s">
        <v>52</v>
      </c>
      <c r="U3" t="s">
        <v>5</v>
      </c>
      <c r="V3" t="s">
        <v>127</v>
      </c>
      <c r="W3" t="s">
        <v>60</v>
      </c>
      <c r="X3" t="s">
        <v>45</v>
      </c>
      <c r="Y3" t="s">
        <v>16</v>
      </c>
      <c r="Z3" t="s">
        <v>13</v>
      </c>
      <c r="AA3" t="s">
        <v>39</v>
      </c>
      <c r="AB3" t="s">
        <v>35</v>
      </c>
      <c r="AC3" t="s">
        <v>26</v>
      </c>
      <c r="AD3" t="s">
        <v>23</v>
      </c>
    </row>
    <row r="4" spans="1:30" x14ac:dyDescent="0.5">
      <c r="A4" t="s">
        <v>110</v>
      </c>
      <c r="B4" s="21">
        <v>46321</v>
      </c>
      <c r="C4" s="15">
        <v>3</v>
      </c>
      <c r="D4" s="2" t="s">
        <v>102</v>
      </c>
      <c r="E4" s="15">
        <v>0</v>
      </c>
      <c r="F4" s="17" t="s">
        <v>120</v>
      </c>
      <c r="G4" s="17" t="s">
        <v>119</v>
      </c>
      <c r="H4" s="17" t="s">
        <v>119</v>
      </c>
      <c r="I4" s="17" t="s">
        <v>119</v>
      </c>
      <c r="J4" s="17" t="s">
        <v>120</v>
      </c>
      <c r="K4" s="17" t="s">
        <v>119</v>
      </c>
      <c r="L4" s="17" t="s">
        <v>120</v>
      </c>
      <c r="M4" s="17" t="s">
        <v>119</v>
      </c>
      <c r="N4" s="17" t="s">
        <v>120</v>
      </c>
      <c r="O4" s="17" t="s">
        <v>119</v>
      </c>
      <c r="P4" s="17" t="s">
        <v>120</v>
      </c>
      <c r="Q4" s="15">
        <f t="shared" si="0"/>
        <v>5</v>
      </c>
      <c r="R4" s="15">
        <f t="shared" si="1"/>
        <v>4</v>
      </c>
      <c r="S4" s="15"/>
      <c r="T4" t="s">
        <v>1</v>
      </c>
      <c r="U4" t="s">
        <v>4</v>
      </c>
      <c r="V4" t="s">
        <v>53</v>
      </c>
      <c r="W4" t="s">
        <v>57</v>
      </c>
      <c r="X4" t="s">
        <v>43</v>
      </c>
      <c r="Y4" t="s">
        <v>18</v>
      </c>
      <c r="Z4" t="s">
        <v>10</v>
      </c>
      <c r="AA4" t="s">
        <v>37</v>
      </c>
      <c r="AB4" t="s">
        <v>31</v>
      </c>
      <c r="AC4" t="s">
        <v>27</v>
      </c>
      <c r="AD4" t="s">
        <v>22</v>
      </c>
    </row>
    <row r="5" spans="1:30" x14ac:dyDescent="0.5">
      <c r="A5" t="s">
        <v>111</v>
      </c>
      <c r="B5" s="21">
        <v>46335</v>
      </c>
      <c r="C5" s="15">
        <v>4</v>
      </c>
      <c r="D5" s="11" t="s">
        <v>94</v>
      </c>
      <c r="E5" s="15">
        <v>0</v>
      </c>
      <c r="F5" s="17" t="s">
        <v>120</v>
      </c>
      <c r="G5" s="17" t="s">
        <v>119</v>
      </c>
      <c r="H5" s="17" t="s">
        <v>119</v>
      </c>
      <c r="I5" s="17" t="s">
        <v>120</v>
      </c>
      <c r="J5" s="17" t="s">
        <v>119</v>
      </c>
      <c r="K5" s="17" t="s">
        <v>120</v>
      </c>
      <c r="L5" s="17" t="s">
        <v>119</v>
      </c>
      <c r="M5" s="17" t="s">
        <v>120</v>
      </c>
      <c r="N5" s="17" t="s">
        <v>119</v>
      </c>
      <c r="O5" s="17" t="s">
        <v>120</v>
      </c>
      <c r="P5" s="17" t="s">
        <v>119</v>
      </c>
      <c r="Q5" s="15">
        <f t="shared" si="0"/>
        <v>5</v>
      </c>
      <c r="R5" s="15">
        <f t="shared" si="1"/>
        <v>5</v>
      </c>
      <c r="S5" s="15"/>
      <c r="T5" t="s">
        <v>106</v>
      </c>
      <c r="U5" t="s">
        <v>55</v>
      </c>
      <c r="V5" t="s">
        <v>121</v>
      </c>
      <c r="W5" t="s">
        <v>58</v>
      </c>
      <c r="X5" t="s">
        <v>44</v>
      </c>
      <c r="Y5" t="s">
        <v>14</v>
      </c>
      <c r="Z5" t="s">
        <v>11</v>
      </c>
      <c r="AA5" t="s">
        <v>41</v>
      </c>
      <c r="AB5" t="s">
        <v>34</v>
      </c>
      <c r="AC5" t="s">
        <v>25</v>
      </c>
      <c r="AD5" t="s">
        <v>21</v>
      </c>
    </row>
    <row r="6" spans="1:30" x14ac:dyDescent="0.5">
      <c r="A6" t="s">
        <v>112</v>
      </c>
      <c r="B6" s="21">
        <v>46349</v>
      </c>
      <c r="C6" s="15">
        <v>5</v>
      </c>
      <c r="D6" s="5" t="s">
        <v>81</v>
      </c>
      <c r="E6" s="15">
        <v>0</v>
      </c>
      <c r="F6" s="17" t="s">
        <v>119</v>
      </c>
      <c r="G6" s="17" t="s">
        <v>120</v>
      </c>
      <c r="H6" s="17" t="s">
        <v>120</v>
      </c>
      <c r="I6" s="17" t="s">
        <v>120</v>
      </c>
      <c r="J6" s="17" t="s">
        <v>119</v>
      </c>
      <c r="K6" s="17" t="s">
        <v>120</v>
      </c>
      <c r="L6" s="17" t="s">
        <v>119</v>
      </c>
      <c r="M6" s="17" t="s">
        <v>120</v>
      </c>
      <c r="N6" s="17" t="s">
        <v>119</v>
      </c>
      <c r="O6" s="17" t="s">
        <v>120</v>
      </c>
      <c r="P6" s="17" t="s">
        <v>119</v>
      </c>
      <c r="Q6" s="15">
        <f t="shared" si="0"/>
        <v>6</v>
      </c>
      <c r="R6" s="15">
        <f t="shared" si="1"/>
        <v>6</v>
      </c>
      <c r="S6" s="15"/>
      <c r="T6" t="s">
        <v>2</v>
      </c>
      <c r="U6" t="s">
        <v>54</v>
      </c>
      <c r="V6" t="s">
        <v>49</v>
      </c>
      <c r="W6" t="s">
        <v>59</v>
      </c>
      <c r="X6" t="s">
        <v>47</v>
      </c>
      <c r="Y6" t="s">
        <v>17</v>
      </c>
      <c r="Z6" t="s">
        <v>8</v>
      </c>
      <c r="AA6" t="s">
        <v>40</v>
      </c>
      <c r="AB6" t="s">
        <v>36</v>
      </c>
      <c r="AC6" t="s">
        <v>28</v>
      </c>
      <c r="AD6" t="s">
        <v>24</v>
      </c>
    </row>
    <row r="7" spans="1:30" x14ac:dyDescent="0.5">
      <c r="A7" t="s">
        <v>113</v>
      </c>
      <c r="B7" s="21">
        <v>46363</v>
      </c>
      <c r="C7" s="15">
        <v>6</v>
      </c>
      <c r="D7" s="9" t="s">
        <v>104</v>
      </c>
      <c r="E7" s="15">
        <v>2</v>
      </c>
      <c r="F7" s="17" t="s">
        <v>119</v>
      </c>
      <c r="G7" s="17" t="s">
        <v>120</v>
      </c>
      <c r="H7" s="17" t="s">
        <v>119</v>
      </c>
      <c r="I7" s="17" t="s">
        <v>120</v>
      </c>
      <c r="J7" s="17" t="s">
        <v>119</v>
      </c>
      <c r="K7" s="17" t="s">
        <v>120</v>
      </c>
      <c r="L7" s="17" t="s">
        <v>119</v>
      </c>
      <c r="M7" s="17" t="s">
        <v>120</v>
      </c>
      <c r="N7" s="17" t="s">
        <v>119</v>
      </c>
      <c r="O7" s="17" t="s">
        <v>120</v>
      </c>
      <c r="P7" s="17" t="s">
        <v>119</v>
      </c>
      <c r="Q7" s="15">
        <f t="shared" si="0"/>
        <v>5</v>
      </c>
      <c r="R7" s="15">
        <f t="shared" si="1"/>
        <v>5</v>
      </c>
      <c r="S7" s="15"/>
      <c r="T7" t="s">
        <v>51</v>
      </c>
      <c r="U7" t="s">
        <v>128</v>
      </c>
      <c r="V7" t="s">
        <v>7</v>
      </c>
      <c r="W7" s="30" t="s">
        <v>147</v>
      </c>
      <c r="X7" t="s">
        <v>122</v>
      </c>
      <c r="Y7" t="s">
        <v>123</v>
      </c>
      <c r="Z7" t="s">
        <v>9</v>
      </c>
      <c r="AA7" t="s">
        <v>38</v>
      </c>
      <c r="AB7" t="s">
        <v>32</v>
      </c>
      <c r="AC7" t="s">
        <v>29</v>
      </c>
      <c r="AD7" t="s">
        <v>20</v>
      </c>
    </row>
    <row r="8" spans="1:30" x14ac:dyDescent="0.5">
      <c r="A8" t="s">
        <v>114</v>
      </c>
      <c r="B8" s="21">
        <v>46412</v>
      </c>
      <c r="C8" s="15">
        <v>7</v>
      </c>
      <c r="D8" s="12" t="s">
        <v>97</v>
      </c>
      <c r="E8" s="15">
        <v>1</v>
      </c>
      <c r="F8" s="17" t="s">
        <v>120</v>
      </c>
      <c r="G8" s="17" t="s">
        <v>119</v>
      </c>
      <c r="H8" s="17" t="s">
        <v>120</v>
      </c>
      <c r="I8" s="17" t="s">
        <v>120</v>
      </c>
      <c r="J8" s="17" t="s">
        <v>119</v>
      </c>
      <c r="K8" s="17" t="s">
        <v>119</v>
      </c>
      <c r="L8" s="17" t="s">
        <v>120</v>
      </c>
      <c r="M8" s="17" t="s">
        <v>120</v>
      </c>
      <c r="N8" s="17" t="s">
        <v>119</v>
      </c>
      <c r="O8" s="17" t="s">
        <v>119</v>
      </c>
      <c r="P8" s="17" t="s">
        <v>120</v>
      </c>
      <c r="Q8" s="15">
        <f t="shared" si="0"/>
        <v>6</v>
      </c>
      <c r="R8" s="15">
        <f t="shared" si="1"/>
        <v>5</v>
      </c>
      <c r="S8" s="15"/>
    </row>
    <row r="9" spans="1:30" x14ac:dyDescent="0.5">
      <c r="A9" t="s">
        <v>115</v>
      </c>
      <c r="B9" s="21">
        <v>46426</v>
      </c>
      <c r="C9" s="15">
        <v>8</v>
      </c>
      <c r="D9" s="10" t="s">
        <v>148</v>
      </c>
      <c r="E9" s="15">
        <v>0</v>
      </c>
      <c r="F9" s="17" t="s">
        <v>119</v>
      </c>
      <c r="G9" s="17" t="s">
        <v>119</v>
      </c>
      <c r="H9" s="17" t="s">
        <v>120</v>
      </c>
      <c r="I9" s="17" t="s">
        <v>120</v>
      </c>
      <c r="J9" s="17" t="s">
        <v>120</v>
      </c>
      <c r="K9" s="17" t="s">
        <v>119</v>
      </c>
      <c r="L9" s="17" t="s">
        <v>120</v>
      </c>
      <c r="M9" s="17" t="s">
        <v>120</v>
      </c>
      <c r="N9" s="17" t="s">
        <v>119</v>
      </c>
      <c r="O9" s="17" t="s">
        <v>119</v>
      </c>
      <c r="P9" s="17" t="s">
        <v>120</v>
      </c>
      <c r="Q9" s="15">
        <f t="shared" si="0"/>
        <v>6</v>
      </c>
      <c r="R9" s="15">
        <f t="shared" si="1"/>
        <v>5</v>
      </c>
      <c r="S9" s="15"/>
    </row>
    <row r="10" spans="1:30" x14ac:dyDescent="0.5">
      <c r="A10" t="s">
        <v>116</v>
      </c>
      <c r="B10" s="21">
        <v>46447</v>
      </c>
      <c r="C10" s="15">
        <v>9</v>
      </c>
      <c r="D10" s="20" t="s">
        <v>126</v>
      </c>
      <c r="E10" s="15">
        <v>2</v>
      </c>
      <c r="F10" s="17" t="s">
        <v>119</v>
      </c>
      <c r="G10" s="17" t="s">
        <v>120</v>
      </c>
      <c r="H10" s="17" t="s">
        <v>119</v>
      </c>
      <c r="I10" s="17" t="s">
        <v>120</v>
      </c>
      <c r="J10" s="17" t="s">
        <v>120</v>
      </c>
      <c r="K10" s="17" t="s">
        <v>119</v>
      </c>
      <c r="L10" s="17" t="s">
        <v>119</v>
      </c>
      <c r="M10" s="17" t="s">
        <v>119</v>
      </c>
      <c r="N10" s="17" t="s">
        <v>120</v>
      </c>
      <c r="O10" s="17" t="s">
        <v>120</v>
      </c>
      <c r="P10" s="17" t="s">
        <v>119</v>
      </c>
      <c r="Q10" s="15">
        <f t="shared" si="0"/>
        <v>5</v>
      </c>
      <c r="R10" s="15">
        <f t="shared" si="1"/>
        <v>5</v>
      </c>
      <c r="S10" s="15"/>
    </row>
    <row r="11" spans="1:30" x14ac:dyDescent="0.5">
      <c r="A11" t="s">
        <v>117</v>
      </c>
      <c r="B11" s="21">
        <v>46461</v>
      </c>
      <c r="C11" s="15">
        <v>10</v>
      </c>
      <c r="D11" s="13" t="s">
        <v>105</v>
      </c>
      <c r="E11" s="15">
        <v>2</v>
      </c>
      <c r="F11" s="17" t="s">
        <v>120</v>
      </c>
      <c r="G11" s="17" t="s">
        <v>119</v>
      </c>
      <c r="H11" s="17" t="s">
        <v>119</v>
      </c>
      <c r="I11" s="17" t="s">
        <v>119</v>
      </c>
      <c r="J11" s="17" t="s">
        <v>120</v>
      </c>
      <c r="K11" s="17" t="s">
        <v>120</v>
      </c>
      <c r="L11" s="17" t="s">
        <v>119</v>
      </c>
      <c r="M11" s="17" t="s">
        <v>119</v>
      </c>
      <c r="N11" s="17" t="s">
        <v>120</v>
      </c>
      <c r="O11" s="17" t="s">
        <v>120</v>
      </c>
      <c r="P11" s="17" t="s">
        <v>119</v>
      </c>
      <c r="Q11" s="15">
        <f t="shared" si="0"/>
        <v>5</v>
      </c>
      <c r="R11" s="15">
        <f t="shared" si="1"/>
        <v>5</v>
      </c>
      <c r="S11" s="15"/>
    </row>
    <row r="12" spans="1:30" x14ac:dyDescent="0.5">
      <c r="A12" t="s">
        <v>118</v>
      </c>
      <c r="B12" s="21">
        <v>46484</v>
      </c>
      <c r="C12" s="15">
        <v>11</v>
      </c>
      <c r="D12" s="8" t="s">
        <v>87</v>
      </c>
      <c r="E12" s="15">
        <v>2</v>
      </c>
      <c r="F12" s="17" t="s">
        <v>119</v>
      </c>
      <c r="G12" s="17" t="s">
        <v>120</v>
      </c>
      <c r="H12" s="17" t="s">
        <v>119</v>
      </c>
      <c r="I12" s="17" t="s">
        <v>119</v>
      </c>
      <c r="J12" s="17" t="s">
        <v>119</v>
      </c>
      <c r="K12" s="17" t="s">
        <v>120</v>
      </c>
      <c r="L12" s="17" t="s">
        <v>120</v>
      </c>
      <c r="M12" s="17" t="s">
        <v>119</v>
      </c>
      <c r="N12" s="17" t="s">
        <v>119</v>
      </c>
      <c r="O12" s="17" t="s">
        <v>120</v>
      </c>
      <c r="P12" s="17" t="s">
        <v>120</v>
      </c>
      <c r="Q12" s="15">
        <f t="shared" si="0"/>
        <v>5</v>
      </c>
      <c r="R12" s="15">
        <f t="shared" si="1"/>
        <v>4</v>
      </c>
      <c r="S12" s="15"/>
    </row>
    <row r="13" spans="1:30" x14ac:dyDescent="0.5">
      <c r="B13" s="21"/>
      <c r="C13" s="15">
        <v>12</v>
      </c>
      <c r="D13" s="7" t="s">
        <v>103</v>
      </c>
      <c r="E13" s="15">
        <v>0</v>
      </c>
      <c r="F13" s="17" t="s">
        <v>120</v>
      </c>
      <c r="G13" s="17" t="s">
        <v>120</v>
      </c>
      <c r="H13" s="17" t="s">
        <v>120</v>
      </c>
      <c r="I13" s="17" t="s">
        <v>119</v>
      </c>
      <c r="J13" s="17" t="s">
        <v>119</v>
      </c>
      <c r="K13" s="17" t="s">
        <v>120</v>
      </c>
      <c r="L13" s="17" t="s">
        <v>119</v>
      </c>
      <c r="M13" s="17" t="s">
        <v>120</v>
      </c>
      <c r="N13" s="17" t="s">
        <v>120</v>
      </c>
      <c r="O13" s="17" t="s">
        <v>119</v>
      </c>
      <c r="P13" s="17" t="s">
        <v>119</v>
      </c>
      <c r="Q13" s="15">
        <f t="shared" si="0"/>
        <v>6</v>
      </c>
      <c r="R13" s="15">
        <f t="shared" si="1"/>
        <v>6</v>
      </c>
      <c r="S13" s="15"/>
    </row>
    <row r="14" spans="1:30" x14ac:dyDescent="0.5">
      <c r="C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</row>
    <row r="15" spans="1:30" x14ac:dyDescent="0.5">
      <c r="B15" s="22"/>
      <c r="C15" s="22"/>
      <c r="D15" s="22"/>
      <c r="E15" s="23" t="s">
        <v>144</v>
      </c>
      <c r="F15" s="22"/>
    </row>
    <row r="16" spans="1:30" x14ac:dyDescent="0.5">
      <c r="B16" s="24" t="s">
        <v>132</v>
      </c>
      <c r="C16" s="24"/>
      <c r="D16" s="29">
        <f>_xlfn.ISOWEEKNUM(B2)</f>
        <v>39</v>
      </c>
      <c r="E16" s="23"/>
      <c r="F16" s="24"/>
    </row>
    <row r="17" spans="2:6" x14ac:dyDescent="0.5">
      <c r="B17" s="25">
        <f>IF(AND(D2&lt;&gt;"bye",D3&lt;&gt;"bye"),B$2+E2,"  ")</f>
        <v>46288</v>
      </c>
      <c r="C17" s="25"/>
      <c r="D17" s="26" t="str">
        <f>D3</f>
        <v>Wilhelminapark 3</v>
      </c>
      <c r="E17" s="27" t="s">
        <v>130</v>
      </c>
      <c r="F17" s="22" t="str">
        <f>D2</f>
        <v>Wilhelminapark 2</v>
      </c>
    </row>
    <row r="18" spans="2:6" x14ac:dyDescent="0.5">
      <c r="B18" s="25">
        <f>IF(AND(D4&lt;&gt;"bye",D7&lt;&gt;"bye"),B$2+E4,"  ")</f>
        <v>46286</v>
      </c>
      <c r="C18" s="25"/>
      <c r="D18" s="26" t="str">
        <f>D4</f>
        <v>B3R 1</v>
      </c>
      <c r="E18" s="27" t="s">
        <v>130</v>
      </c>
      <c r="F18" s="22" t="str">
        <f>D7</f>
        <v>Dorestad 2</v>
      </c>
    </row>
    <row r="19" spans="2:6" x14ac:dyDescent="0.5">
      <c r="B19" s="25">
        <f>IF(AND(D5&lt;&gt;"bye",D5&lt;&gt;"bye"),B$2+E5,"  ")</f>
        <v>46286</v>
      </c>
      <c r="C19" s="25"/>
      <c r="D19" s="26" t="str">
        <f>D5</f>
        <v>Victoria 2</v>
      </c>
      <c r="E19" s="27" t="s">
        <v>130</v>
      </c>
      <c r="F19" s="22" t="str">
        <f>D6</f>
        <v>Dombo 7</v>
      </c>
    </row>
    <row r="20" spans="2:6" x14ac:dyDescent="0.5">
      <c r="B20" s="25">
        <f>IF(AND(D8&lt;&gt;"bye",D9&lt;&gt;"bye"),B$2+E8,"  ")</f>
        <v>46287</v>
      </c>
      <c r="C20" s="25"/>
      <c r="D20" s="26" t="str">
        <f>D8</f>
        <v>Lekbridge 2</v>
      </c>
      <c r="E20" s="27" t="s">
        <v>130</v>
      </c>
      <c r="F20" s="22" t="str">
        <f>D9</f>
        <v>Bod'84 5</v>
      </c>
    </row>
    <row r="21" spans="2:6" x14ac:dyDescent="0.5">
      <c r="B21" s="25">
        <f>IF(AND(D11&lt;&gt;"bye",D10&lt;&gt;"bye"),B$2+E11,"  ")</f>
        <v>46288</v>
      </c>
      <c r="C21" s="25"/>
      <c r="D21" s="26" t="str">
        <f>D11</f>
        <v>Utrecht Oost 2</v>
      </c>
      <c r="E21" s="27" t="s">
        <v>130</v>
      </c>
      <c r="F21" s="22" t="str">
        <f>D10</f>
        <v>DDS 4</v>
      </c>
    </row>
    <row r="22" spans="2:6" x14ac:dyDescent="0.5">
      <c r="B22" s="25">
        <f>IF(AND(D13&lt;&gt;"bye",D12&lt;&gt;"bye"),B$2+E13,"  ")</f>
        <v>46286</v>
      </c>
      <c r="C22" s="25"/>
      <c r="D22" s="26" t="str">
        <f>D13</f>
        <v>Concordia'86 2</v>
      </c>
      <c r="E22" s="27" t="s">
        <v>130</v>
      </c>
      <c r="F22" s="22" t="str">
        <f>D12</f>
        <v>HWH 3</v>
      </c>
    </row>
    <row r="23" spans="2:6" x14ac:dyDescent="0.5">
      <c r="B23" s="28"/>
      <c r="C23" s="28"/>
      <c r="D23" s="28"/>
      <c r="E23" s="28"/>
      <c r="F23" s="28"/>
    </row>
    <row r="24" spans="2:6" x14ac:dyDescent="0.5">
      <c r="B24" s="24" t="s">
        <v>143</v>
      </c>
      <c r="C24" s="24"/>
      <c r="D24" s="29">
        <f>_xlfn.ISOWEEKNUM(B3)</f>
        <v>41</v>
      </c>
      <c r="E24" s="23"/>
      <c r="F24" s="24"/>
    </row>
    <row r="25" spans="2:6" x14ac:dyDescent="0.5">
      <c r="B25" s="25">
        <f>IF(AND(D2&lt;&gt;"bye",D4&lt;&gt;"bye"),B$3+E2,"  ")</f>
        <v>46302</v>
      </c>
      <c r="C25" s="25"/>
      <c r="D25" s="26" t="str">
        <f>D2</f>
        <v>Wilhelminapark 2</v>
      </c>
      <c r="E25" s="27" t="s">
        <v>130</v>
      </c>
      <c r="F25" s="22" t="str">
        <f>D4</f>
        <v>B3R 1</v>
      </c>
    </row>
    <row r="26" spans="2:6" x14ac:dyDescent="0.5">
      <c r="B26" s="25">
        <f>IF(AND(D6&lt;&gt;"bye",D3&lt;&gt;"bye"),B$3+E6,"  ")</f>
        <v>46300</v>
      </c>
      <c r="C26" s="25"/>
      <c r="D26" s="26" t="str">
        <f>D6</f>
        <v>Dombo 7</v>
      </c>
      <c r="E26" s="27" t="s">
        <v>130</v>
      </c>
      <c r="F26" s="22" t="str">
        <f>D3</f>
        <v>Wilhelminapark 3</v>
      </c>
    </row>
    <row r="27" spans="2:6" x14ac:dyDescent="0.5">
      <c r="B27" s="25">
        <f>IF(AND(D7&lt;&gt;"bye",D5&lt;&gt;"bye"),B$3+E7,"  ")</f>
        <v>46302</v>
      </c>
      <c r="C27" s="25"/>
      <c r="D27" s="26" t="str">
        <f>D7</f>
        <v>Dorestad 2</v>
      </c>
      <c r="E27" s="27" t="s">
        <v>130</v>
      </c>
      <c r="F27" s="22" t="str">
        <f>D5</f>
        <v>Victoria 2</v>
      </c>
    </row>
    <row r="28" spans="2:6" x14ac:dyDescent="0.5">
      <c r="B28" s="25">
        <f>IF(AND(D12&lt;&gt;"bye",D9&lt;&gt;"bye"),B$3+E12,"  ")</f>
        <v>46302</v>
      </c>
      <c r="C28" s="25"/>
      <c r="D28" s="26" t="str">
        <f>D12</f>
        <v>HWH 3</v>
      </c>
      <c r="E28" s="27" t="s">
        <v>130</v>
      </c>
      <c r="F28" s="22" t="str">
        <f>D9</f>
        <v>Bod'84 5</v>
      </c>
    </row>
    <row r="29" spans="2:6" x14ac:dyDescent="0.5">
      <c r="B29" s="25">
        <f>IF(AND(D10&lt;&gt;"bye",D8&lt;&gt;"bye"),B$3+E10,"  ")</f>
        <v>46302</v>
      </c>
      <c r="C29" s="25"/>
      <c r="D29" s="26" t="str">
        <f>D10</f>
        <v>DDS 4</v>
      </c>
      <c r="E29" s="27" t="s">
        <v>130</v>
      </c>
      <c r="F29" s="22" t="str">
        <f>D8</f>
        <v>Lekbridge 2</v>
      </c>
    </row>
    <row r="30" spans="2:6" x14ac:dyDescent="0.5">
      <c r="B30" s="25">
        <f>IF(AND(D13&lt;&gt;"bye",D11&lt;&gt;"bye"),B$3+E13,"  ")</f>
        <v>46300</v>
      </c>
      <c r="C30" s="25"/>
      <c r="D30" s="26" t="str">
        <f>D13</f>
        <v>Concordia'86 2</v>
      </c>
      <c r="E30" s="27" t="s">
        <v>130</v>
      </c>
      <c r="F30" s="22" t="str">
        <f>D11</f>
        <v>Utrecht Oost 2</v>
      </c>
    </row>
    <row r="31" spans="2:6" x14ac:dyDescent="0.5">
      <c r="B31" s="28"/>
      <c r="C31" s="28"/>
      <c r="D31" s="28"/>
      <c r="E31" s="28"/>
      <c r="F31" s="28"/>
    </row>
    <row r="32" spans="2:6" x14ac:dyDescent="0.5">
      <c r="B32" s="24" t="s">
        <v>142</v>
      </c>
      <c r="C32" s="24"/>
      <c r="D32" s="29">
        <f>_xlfn.ISOWEEKNUM(B4)</f>
        <v>44</v>
      </c>
      <c r="E32" s="23"/>
      <c r="F32" s="24"/>
    </row>
    <row r="33" spans="2:6" x14ac:dyDescent="0.5">
      <c r="B33" s="25">
        <f>IF(AND(D2&lt;&gt;"bye",D10&lt;&gt;"bye"),B$4+E2,"  ")</f>
        <v>46323</v>
      </c>
      <c r="C33" s="25"/>
      <c r="D33" s="26" t="str">
        <f>D2</f>
        <v>Wilhelminapark 2</v>
      </c>
      <c r="E33" s="27" t="s">
        <v>130</v>
      </c>
      <c r="F33" s="22" t="str">
        <f>D10</f>
        <v>DDS 4</v>
      </c>
    </row>
    <row r="34" spans="2:6" x14ac:dyDescent="0.5">
      <c r="B34" s="25">
        <f>IF(AND(D3&lt;&gt;"bye",D4&lt;&gt;"bye"),B$4+E3,"  ")</f>
        <v>46323</v>
      </c>
      <c r="C34" s="25"/>
      <c r="D34" s="26" t="str">
        <f>D3</f>
        <v>Wilhelminapark 3</v>
      </c>
      <c r="E34" s="27" t="s">
        <v>130</v>
      </c>
      <c r="F34" s="22" t="str">
        <f>D4</f>
        <v>B3R 1</v>
      </c>
    </row>
    <row r="35" spans="2:6" x14ac:dyDescent="0.5">
      <c r="B35" s="25">
        <f>IF(AND(D13&lt;&gt;"bye",D5&lt;&gt;"bye"),B$4+E13,"  ")</f>
        <v>46321</v>
      </c>
      <c r="C35" s="25"/>
      <c r="D35" s="26" t="str">
        <f>D13</f>
        <v>Concordia'86 2</v>
      </c>
      <c r="E35" s="27" t="s">
        <v>130</v>
      </c>
      <c r="F35" s="22" t="str">
        <f>D5</f>
        <v>Victoria 2</v>
      </c>
    </row>
    <row r="36" spans="2:6" x14ac:dyDescent="0.5">
      <c r="B36" s="25">
        <f>IF(AND(D6&lt;&gt;"bye",D7&lt;&gt;"bye"),B$4+E16,"  ")</f>
        <v>46321</v>
      </c>
      <c r="C36" s="25"/>
      <c r="D36" s="26" t="str">
        <f>D6</f>
        <v>Dombo 7</v>
      </c>
      <c r="E36" s="27" t="s">
        <v>130</v>
      </c>
      <c r="F36" s="22" t="str">
        <f>D7</f>
        <v>Dorestad 2</v>
      </c>
    </row>
    <row r="37" spans="2:6" x14ac:dyDescent="0.5">
      <c r="B37" s="25">
        <f>IF(AND(D8&lt;&gt;"bye",D12&lt;&gt;"bye"),B$4+E8,"  ")</f>
        <v>46322</v>
      </c>
      <c r="C37" s="25"/>
      <c r="D37" s="26" t="str">
        <f>D8</f>
        <v>Lekbridge 2</v>
      </c>
      <c r="E37" s="27" t="s">
        <v>130</v>
      </c>
      <c r="F37" s="22" t="str">
        <f>D12</f>
        <v>HWH 3</v>
      </c>
    </row>
    <row r="38" spans="2:6" x14ac:dyDescent="0.5">
      <c r="B38" s="25">
        <f>IF(AND(D9&lt;&gt;"bye",D11&lt;&gt;"bye"),B$4+E9,"  ")</f>
        <v>46321</v>
      </c>
      <c r="C38" s="25"/>
      <c r="D38" s="26" t="str">
        <f>D9</f>
        <v>Bod'84 5</v>
      </c>
      <c r="E38" s="27" t="s">
        <v>130</v>
      </c>
      <c r="F38" s="22" t="str">
        <f>D11</f>
        <v>Utrecht Oost 2</v>
      </c>
    </row>
    <row r="39" spans="2:6" x14ac:dyDescent="0.5">
      <c r="B39" s="28"/>
      <c r="C39" s="28"/>
      <c r="D39" s="28"/>
      <c r="E39" s="28"/>
      <c r="F39" s="28"/>
    </row>
    <row r="40" spans="2:6" x14ac:dyDescent="0.5">
      <c r="B40" s="24" t="s">
        <v>141</v>
      </c>
      <c r="C40" s="24"/>
      <c r="D40" s="29">
        <f>_xlfn.ISOWEEKNUM(B5)</f>
        <v>46</v>
      </c>
      <c r="E40" s="23"/>
      <c r="F40" s="24"/>
    </row>
    <row r="41" spans="2:6" x14ac:dyDescent="0.5">
      <c r="B41" s="25">
        <f>IF(AND(D9&lt;&gt;"bye",D2&lt;&gt;"bye"),B$5+E9,"  ")</f>
        <v>46335</v>
      </c>
      <c r="C41" s="25"/>
      <c r="D41" s="26" t="str">
        <f>D9</f>
        <v>Bod'84 5</v>
      </c>
      <c r="E41" s="27" t="s">
        <v>130</v>
      </c>
      <c r="F41" s="22" t="str">
        <f>D2</f>
        <v>Wilhelminapark 2</v>
      </c>
    </row>
    <row r="42" spans="2:6" x14ac:dyDescent="0.5">
      <c r="B42" s="25">
        <f>IF(AND(D7&lt;&gt;"bye",D3&lt;&gt;"bye"),B$5+E7,"  ")</f>
        <v>46337</v>
      </c>
      <c r="C42" s="25"/>
      <c r="D42" s="26" t="str">
        <f>D7</f>
        <v>Dorestad 2</v>
      </c>
      <c r="E42" s="27" t="s">
        <v>130</v>
      </c>
      <c r="F42" s="22" t="str">
        <f>D3</f>
        <v>Wilhelminapark 3</v>
      </c>
    </row>
    <row r="43" spans="2:6" x14ac:dyDescent="0.5">
      <c r="B43" s="25">
        <f>IF(AND(D6&lt;&gt;"bye",D4&lt;&gt;"bye"),B$5+E6,"  ")</f>
        <v>46335</v>
      </c>
      <c r="C43" s="25"/>
      <c r="D43" s="26" t="str">
        <f>D6</f>
        <v>Dombo 7</v>
      </c>
      <c r="E43" s="27" t="s">
        <v>130</v>
      </c>
      <c r="F43" s="22" t="str">
        <f>D4</f>
        <v>B3R 1</v>
      </c>
    </row>
    <row r="44" spans="2:6" x14ac:dyDescent="0.5">
      <c r="B44" s="25">
        <f>IF(AND(D5&lt;&gt;"bye",D11&lt;&gt;"bye"),B$5+E5,"  ")</f>
        <v>46335</v>
      </c>
      <c r="C44" s="25"/>
      <c r="D44" s="26" t="str">
        <f>D5</f>
        <v>Victoria 2</v>
      </c>
      <c r="E44" s="27" t="s">
        <v>130</v>
      </c>
      <c r="F44" s="22" t="str">
        <f>D11</f>
        <v>Utrecht Oost 2</v>
      </c>
    </row>
    <row r="45" spans="2:6" x14ac:dyDescent="0.5">
      <c r="B45" s="25">
        <f>IF(AND(D8&lt;&gt;"bye",D13&lt;&gt;"bye"),B$5+E8,"  ")</f>
        <v>46336</v>
      </c>
      <c r="C45" s="25"/>
      <c r="D45" s="26" t="str">
        <f>D8</f>
        <v>Lekbridge 2</v>
      </c>
      <c r="E45" s="27" t="s">
        <v>130</v>
      </c>
      <c r="F45" s="22" t="str">
        <f>D13</f>
        <v>Concordia'86 2</v>
      </c>
    </row>
    <row r="46" spans="2:6" x14ac:dyDescent="0.5">
      <c r="B46" s="25">
        <f>IF(AND(D10&lt;&gt;"bye",D12&lt;&gt;"bye"),B$5+E10,"  ")</f>
        <v>46337</v>
      </c>
      <c r="C46" s="25"/>
      <c r="D46" s="26" t="str">
        <f>D10</f>
        <v>DDS 4</v>
      </c>
      <c r="E46" s="27" t="s">
        <v>130</v>
      </c>
      <c r="F46" s="22" t="str">
        <f>D12</f>
        <v>HWH 3</v>
      </c>
    </row>
    <row r="47" spans="2:6" x14ac:dyDescent="0.5">
      <c r="B47" s="28"/>
      <c r="C47" s="28"/>
      <c r="D47" s="28"/>
      <c r="E47" s="28"/>
      <c r="F47" s="28"/>
    </row>
    <row r="48" spans="2:6" x14ac:dyDescent="0.5">
      <c r="B48" s="24" t="s">
        <v>140</v>
      </c>
      <c r="C48" s="24"/>
      <c r="D48" s="29">
        <f>_xlfn.ISOWEEKNUM(B6)</f>
        <v>48</v>
      </c>
      <c r="E48" s="23"/>
      <c r="F48" s="24"/>
    </row>
    <row r="49" spans="2:6" x14ac:dyDescent="0.5">
      <c r="B49" s="25">
        <f>IF(AND(D2&lt;&gt;"bye",D12&lt;&gt;"bye"),B$6+E2,"  ")</f>
        <v>46351</v>
      </c>
      <c r="C49" s="25"/>
      <c r="D49" s="26" t="str">
        <f>D2</f>
        <v>Wilhelminapark 2</v>
      </c>
      <c r="E49" s="27" t="s">
        <v>130</v>
      </c>
      <c r="F49" s="22" t="str">
        <f>D12</f>
        <v>HWH 3</v>
      </c>
    </row>
    <row r="50" spans="2:6" x14ac:dyDescent="0.5">
      <c r="B50" s="25">
        <f>IF(AND(D3&lt;&gt;"bye",D8&lt;&gt;"bye"),B$6+E3,"  ")</f>
        <v>46351</v>
      </c>
      <c r="C50" s="25"/>
      <c r="D50" s="26" t="str">
        <f>D3</f>
        <v>Wilhelminapark 3</v>
      </c>
      <c r="E50" s="27" t="s">
        <v>130</v>
      </c>
      <c r="F50" s="22" t="str">
        <f>D8</f>
        <v>Lekbridge 2</v>
      </c>
    </row>
    <row r="51" spans="2:6" x14ac:dyDescent="0.5">
      <c r="B51" s="25">
        <f>IF(AND(D4&lt;&gt;"bye",D5&lt;&gt;"bye"),B$6+E4,"  ")</f>
        <v>46349</v>
      </c>
      <c r="C51" s="25"/>
      <c r="D51" s="26" t="str">
        <f>D4</f>
        <v>B3R 1</v>
      </c>
      <c r="E51" s="27" t="s">
        <v>130</v>
      </c>
      <c r="F51" s="22" t="str">
        <f>D5</f>
        <v>Victoria 2</v>
      </c>
    </row>
    <row r="52" spans="2:6" x14ac:dyDescent="0.5">
      <c r="B52" s="25">
        <f>IF(AND(D11&lt;&gt;"bye",D6&lt;&gt;"bye"),B$6+E11,"  ")</f>
        <v>46351</v>
      </c>
      <c r="C52" s="25"/>
      <c r="D52" s="26" t="str">
        <f>D11</f>
        <v>Utrecht Oost 2</v>
      </c>
      <c r="E52" s="27" t="s">
        <v>130</v>
      </c>
      <c r="F52" s="22" t="str">
        <f>D6</f>
        <v>Dombo 7</v>
      </c>
    </row>
    <row r="53" spans="2:6" x14ac:dyDescent="0.5">
      <c r="B53" s="25">
        <f>IF(AND(D10&lt;&gt;"bye",D7&lt;&gt;"bye"),B$6+E10,"  ")</f>
        <v>46351</v>
      </c>
      <c r="C53" s="25"/>
      <c r="D53" s="26" t="str">
        <f>D10</f>
        <v>DDS 4</v>
      </c>
      <c r="E53" s="27" t="s">
        <v>130</v>
      </c>
      <c r="F53" s="22" t="str">
        <f>D7</f>
        <v>Dorestad 2</v>
      </c>
    </row>
    <row r="54" spans="2:6" x14ac:dyDescent="0.5">
      <c r="B54" s="25">
        <f>IF(AND(D9&lt;&gt;"bye",D13&lt;&gt;"bye"),B$6+E9,"  ")</f>
        <v>46349</v>
      </c>
      <c r="C54" s="25"/>
      <c r="D54" s="26" t="str">
        <f>D9</f>
        <v>Bod'84 5</v>
      </c>
      <c r="E54" s="27" t="s">
        <v>130</v>
      </c>
      <c r="F54" s="22" t="str">
        <f>D13</f>
        <v>Concordia'86 2</v>
      </c>
    </row>
    <row r="55" spans="2:6" x14ac:dyDescent="0.5">
      <c r="B55" s="28"/>
      <c r="C55" s="28"/>
      <c r="D55" s="28"/>
      <c r="E55" s="28"/>
      <c r="F55" s="28"/>
    </row>
    <row r="56" spans="2:6" x14ac:dyDescent="0.5">
      <c r="B56" s="24" t="s">
        <v>139</v>
      </c>
      <c r="C56" s="24"/>
      <c r="D56" s="29">
        <f>_xlfn.ISOWEEKNUM(B7)</f>
        <v>50</v>
      </c>
      <c r="E56" s="23"/>
      <c r="F56" s="24"/>
    </row>
    <row r="57" spans="2:6" x14ac:dyDescent="0.5">
      <c r="B57" s="25">
        <f>IF(AND(D6&lt;&gt;"bye",D2&lt;&gt;"bye"),B$7+E6,"  ")</f>
        <v>46363</v>
      </c>
      <c r="C57" s="25"/>
      <c r="D57" s="26" t="str">
        <f>D6</f>
        <v>Dombo 7</v>
      </c>
      <c r="E57" s="27" t="s">
        <v>130</v>
      </c>
      <c r="F57" s="22" t="str">
        <f>D2</f>
        <v>Wilhelminapark 2</v>
      </c>
    </row>
    <row r="58" spans="2:6" x14ac:dyDescent="0.5">
      <c r="B58" s="25">
        <f>IF(AND(D5&lt;&gt;"bye",D3&lt;&gt;"bye"),B$7+E5,"  ")</f>
        <v>46363</v>
      </c>
      <c r="C58" s="25"/>
      <c r="D58" s="26" t="str">
        <f>D5</f>
        <v>Victoria 2</v>
      </c>
      <c r="E58" s="27" t="s">
        <v>130</v>
      </c>
      <c r="F58" s="22" t="str">
        <f>D3</f>
        <v>Wilhelminapark 3</v>
      </c>
    </row>
    <row r="59" spans="2:6" x14ac:dyDescent="0.5">
      <c r="B59" s="25">
        <f>IF(AND(D12&lt;&gt;"bye",D4&lt;&gt;"bye"),B$7+E12,"  ")</f>
        <v>46365</v>
      </c>
      <c r="C59" s="25"/>
      <c r="D59" s="26" t="str">
        <f>D12</f>
        <v>HWH 3</v>
      </c>
      <c r="E59" s="27" t="s">
        <v>130</v>
      </c>
      <c r="F59" s="22" t="str">
        <f>D4</f>
        <v>B3R 1</v>
      </c>
    </row>
    <row r="60" spans="2:6" x14ac:dyDescent="0.5">
      <c r="B60" s="25">
        <f>IF(AND(D7&lt;&gt;"bye",D9&lt;&gt;"bye"),B$7+E7,"  ")</f>
        <v>46365</v>
      </c>
      <c r="C60" s="25"/>
      <c r="D60" s="26" t="str">
        <f>D7</f>
        <v>Dorestad 2</v>
      </c>
      <c r="E60" s="27" t="s">
        <v>130</v>
      </c>
      <c r="F60" s="22" t="str">
        <f>D9</f>
        <v>Bod'84 5</v>
      </c>
    </row>
    <row r="61" spans="2:6" x14ac:dyDescent="0.5">
      <c r="B61" s="25">
        <f>IF(AND(D11&lt;&gt;"bye",D8&lt;&gt;"bye"),B$7+E11,"  ")</f>
        <v>46365</v>
      </c>
      <c r="C61" s="25"/>
      <c r="D61" s="26" t="str">
        <f>D11</f>
        <v>Utrecht Oost 2</v>
      </c>
      <c r="E61" s="27" t="s">
        <v>130</v>
      </c>
      <c r="F61" s="22" t="str">
        <f>D8</f>
        <v>Lekbridge 2</v>
      </c>
    </row>
    <row r="62" spans="2:6" x14ac:dyDescent="0.5">
      <c r="B62" s="25">
        <f>IF(AND(D13&lt;&gt;"bye",D10&lt;&gt;"bye"),B$7+E13,"  ")</f>
        <v>46363</v>
      </c>
      <c r="C62" s="25"/>
      <c r="D62" s="26" t="str">
        <f>D13</f>
        <v>Concordia'86 2</v>
      </c>
      <c r="E62" s="27" t="s">
        <v>130</v>
      </c>
      <c r="F62" s="22" t="str">
        <f>D10</f>
        <v>DDS 4</v>
      </c>
    </row>
    <row r="63" spans="2:6" x14ac:dyDescent="0.5">
      <c r="B63" s="28"/>
      <c r="C63" s="28"/>
      <c r="D63" s="28"/>
      <c r="E63" s="28"/>
      <c r="F63" s="28"/>
    </row>
    <row r="64" spans="2:6" x14ac:dyDescent="0.5">
      <c r="B64" s="24" t="s">
        <v>138</v>
      </c>
      <c r="C64" s="24"/>
      <c r="D64" s="29">
        <f>_xlfn.ISOWEEKNUM(B8)</f>
        <v>4</v>
      </c>
      <c r="E64" s="23"/>
      <c r="F64" s="24"/>
    </row>
    <row r="65" spans="2:6" x14ac:dyDescent="0.5">
      <c r="B65" s="25">
        <f>IF(AND(D2&lt;&gt;"bye",D11&lt;&gt;"bye"),B$8+E2,"  ")</f>
        <v>46414</v>
      </c>
      <c r="C65" s="25"/>
      <c r="D65" s="26" t="str">
        <f>D2</f>
        <v>Wilhelminapark 2</v>
      </c>
      <c r="E65" s="27" t="s">
        <v>130</v>
      </c>
      <c r="F65" s="22" t="str">
        <f>D11</f>
        <v>Utrecht Oost 2</v>
      </c>
    </row>
    <row r="66" spans="2:6" x14ac:dyDescent="0.5">
      <c r="B66" s="25">
        <f>IF(AND(D3&lt;&gt;"bye",D10&lt;&gt;"bye"),B$8+E3,"  ")</f>
        <v>46414</v>
      </c>
      <c r="C66" s="25"/>
      <c r="D66" s="26" t="str">
        <f>D3</f>
        <v>Wilhelminapark 3</v>
      </c>
      <c r="E66" s="27" t="s">
        <v>130</v>
      </c>
      <c r="F66" s="22" t="str">
        <f>D10</f>
        <v>DDS 4</v>
      </c>
    </row>
    <row r="67" spans="2:6" x14ac:dyDescent="0.5">
      <c r="B67" s="25">
        <f>IF(AND(D4&lt;&gt;"bye",D13&lt;&gt;"bye"),B$8+E4,"  ")</f>
        <v>46412</v>
      </c>
      <c r="C67" s="25"/>
      <c r="D67" s="26" t="str">
        <f>D4</f>
        <v>B3R 1</v>
      </c>
      <c r="E67" s="27" t="s">
        <v>130</v>
      </c>
      <c r="F67" s="22" t="str">
        <f>D13</f>
        <v>Concordia'86 2</v>
      </c>
    </row>
    <row r="68" spans="2:6" x14ac:dyDescent="0.5">
      <c r="B68" s="25">
        <f>IF(AND(D8&lt;&gt;"bye",D7&lt;&gt;"bye"),B$8+E8,"  ")</f>
        <v>46413</v>
      </c>
      <c r="C68" s="25"/>
      <c r="D68" s="26" t="str">
        <f>D8</f>
        <v>Lekbridge 2</v>
      </c>
      <c r="E68" s="27" t="s">
        <v>130</v>
      </c>
      <c r="F68" s="22" t="str">
        <f>D7</f>
        <v>Dorestad 2</v>
      </c>
    </row>
    <row r="69" spans="2:6" x14ac:dyDescent="0.5">
      <c r="B69" s="25">
        <f>IF(AND(D9&lt;&gt;"bye",D6&lt;&gt;"bye"),B$8+E9,"  ")</f>
        <v>46412</v>
      </c>
      <c r="C69" s="25"/>
      <c r="D69" s="26" t="str">
        <f>D9</f>
        <v>Bod'84 5</v>
      </c>
      <c r="E69" s="27" t="s">
        <v>130</v>
      </c>
      <c r="F69" s="22" t="str">
        <f>D6</f>
        <v>Dombo 7</v>
      </c>
    </row>
    <row r="70" spans="2:6" x14ac:dyDescent="0.5">
      <c r="B70" s="25">
        <f>IF(AND(D12&lt;&gt;"bye",D5&lt;&gt;"bye"),B$8+E12,"  ")</f>
        <v>46414</v>
      </c>
      <c r="C70" s="25"/>
      <c r="D70" s="26" t="str">
        <f>D12</f>
        <v>HWH 3</v>
      </c>
      <c r="E70" s="27" t="s">
        <v>130</v>
      </c>
      <c r="F70" s="22" t="str">
        <f>D5</f>
        <v>Victoria 2</v>
      </c>
    </row>
    <row r="71" spans="2:6" x14ac:dyDescent="0.5">
      <c r="B71" s="28"/>
      <c r="C71" s="28"/>
      <c r="D71" s="28"/>
      <c r="E71" s="28"/>
      <c r="F71" s="28"/>
    </row>
    <row r="72" spans="2:6" x14ac:dyDescent="0.5">
      <c r="B72" s="24" t="s">
        <v>137</v>
      </c>
      <c r="C72" s="24"/>
      <c r="D72" s="29">
        <f>_xlfn.ISOWEEKNUM(B9)</f>
        <v>6</v>
      </c>
      <c r="E72" s="23"/>
      <c r="F72" s="24"/>
    </row>
    <row r="73" spans="2:6" x14ac:dyDescent="0.5">
      <c r="B73" s="25">
        <f>IF(AND(D8&lt;&gt;"bye",D3&lt;&gt;"bye"),B$9+E8,"  ")</f>
        <v>46427</v>
      </c>
      <c r="C73" s="25"/>
      <c r="D73" s="26" t="str">
        <f>D8</f>
        <v>Lekbridge 2</v>
      </c>
      <c r="E73" s="27" t="s">
        <v>130</v>
      </c>
      <c r="F73" s="22" t="str">
        <f>D2</f>
        <v>Wilhelminapark 2</v>
      </c>
    </row>
    <row r="74" spans="2:6" x14ac:dyDescent="0.5">
      <c r="B74" s="25">
        <f>IF(AND(D13&lt;&gt;"bye",D3&lt;&gt;"bye"),B$9+E13,"  ")</f>
        <v>46426</v>
      </c>
      <c r="C74" s="25"/>
      <c r="D74" s="26" t="str">
        <f>D13</f>
        <v>Concordia'86 2</v>
      </c>
      <c r="E74" s="27" t="s">
        <v>130</v>
      </c>
      <c r="F74" s="22" t="str">
        <f>D3</f>
        <v>Wilhelminapark 3</v>
      </c>
    </row>
    <row r="75" spans="2:6" x14ac:dyDescent="0.5">
      <c r="B75" s="25">
        <f>IF(AND(D9&lt;&gt;"bye",D4&lt;&gt;"bye"),B$9+E9,"  ")</f>
        <v>46426</v>
      </c>
      <c r="C75" s="25"/>
      <c r="D75" s="26" t="str">
        <f>D9</f>
        <v>Bod'84 5</v>
      </c>
      <c r="E75" s="27" t="s">
        <v>130</v>
      </c>
      <c r="F75" s="22" t="str">
        <f>D4</f>
        <v>B3R 1</v>
      </c>
    </row>
    <row r="76" spans="2:6" x14ac:dyDescent="0.5">
      <c r="B76" s="25">
        <f>IF(AND(D5&lt;&gt;"bye",D10&lt;&gt;"bye"),B$9+E5,"  ")</f>
        <v>46426</v>
      </c>
      <c r="C76" s="25"/>
      <c r="D76" s="26" t="str">
        <f>D5</f>
        <v>Victoria 2</v>
      </c>
      <c r="E76" s="27" t="s">
        <v>130</v>
      </c>
      <c r="F76" s="22" t="str">
        <f>D10</f>
        <v>DDS 4</v>
      </c>
    </row>
    <row r="77" spans="2:6" x14ac:dyDescent="0.5">
      <c r="B77" s="25">
        <f>IF(AND(D6&lt;&gt;"bye",D12&lt;&gt;"bye"),B$9+E6,"  ")</f>
        <v>46426</v>
      </c>
      <c r="C77" s="25"/>
      <c r="D77" s="26" t="str">
        <f>D6</f>
        <v>Dombo 7</v>
      </c>
      <c r="E77" s="27" t="s">
        <v>130</v>
      </c>
      <c r="F77" s="22" t="str">
        <f>D12</f>
        <v>HWH 3</v>
      </c>
    </row>
    <row r="78" spans="2:6" x14ac:dyDescent="0.5">
      <c r="B78" s="25">
        <f>IF(AND(D7&lt;&gt;"bye",D11&lt;&gt;"bye"),B$9+E7,"  ")</f>
        <v>46428</v>
      </c>
      <c r="C78" s="25"/>
      <c r="D78" s="26" t="str">
        <f>D7</f>
        <v>Dorestad 2</v>
      </c>
      <c r="E78" s="27" t="s">
        <v>130</v>
      </c>
      <c r="F78" s="22" t="str">
        <f>D11</f>
        <v>Utrecht Oost 2</v>
      </c>
    </row>
    <row r="79" spans="2:6" x14ac:dyDescent="0.5">
      <c r="B79" s="28"/>
      <c r="C79" s="28"/>
      <c r="D79" s="28"/>
      <c r="E79" s="28"/>
      <c r="F79" s="28"/>
    </row>
    <row r="80" spans="2:6" x14ac:dyDescent="0.5">
      <c r="B80" s="24" t="s">
        <v>136</v>
      </c>
      <c r="C80" s="24"/>
      <c r="D80" s="29">
        <f>_xlfn.ISOWEEKNUM(B10)</f>
        <v>9</v>
      </c>
      <c r="E80" s="23"/>
      <c r="F80" s="24"/>
    </row>
    <row r="81" spans="2:6" x14ac:dyDescent="0.5">
      <c r="B81" s="25">
        <f>IF(AND(D2&lt;&gt;"bye",D5&lt;&gt;"bye"),B$10+E2,"  ")</f>
        <v>46449</v>
      </c>
      <c r="C81" s="25"/>
      <c r="D81" s="26" t="str">
        <f>D2</f>
        <v>Wilhelminapark 2</v>
      </c>
      <c r="E81" s="27" t="s">
        <v>130</v>
      </c>
      <c r="F81" s="22" t="str">
        <f>D5</f>
        <v>Victoria 2</v>
      </c>
    </row>
    <row r="82" spans="2:6" x14ac:dyDescent="0.5">
      <c r="B82" s="25">
        <f>IF(AND(D3&lt;&gt;"bye",D9&lt;&gt;"bye"),B$10+E3,"  ")</f>
        <v>46449</v>
      </c>
      <c r="C82" s="25"/>
      <c r="D82" s="26" t="str">
        <f>D3</f>
        <v>Wilhelminapark 3</v>
      </c>
      <c r="E82" s="27" t="s">
        <v>130</v>
      </c>
      <c r="F82" s="22" t="str">
        <f>D9</f>
        <v>Bod'84 5</v>
      </c>
    </row>
    <row r="83" spans="2:6" x14ac:dyDescent="0.5">
      <c r="B83" s="25">
        <f>IF(AND(D4&lt;&gt;"bye",D8&lt;&gt;"bye"),B$10+E4,"  ")</f>
        <v>46447</v>
      </c>
      <c r="C83" s="25"/>
      <c r="D83" s="26" t="str">
        <f>D4</f>
        <v>B3R 1</v>
      </c>
      <c r="E83" s="27" t="s">
        <v>130</v>
      </c>
      <c r="F83" s="22" t="str">
        <f>D8</f>
        <v>Lekbridge 2</v>
      </c>
    </row>
    <row r="84" spans="2:6" x14ac:dyDescent="0.5">
      <c r="B84" s="25">
        <f>IF(AND(D10&lt;&gt;"bye",D6&lt;&gt;"bye"),B$10+E10,"  ")</f>
        <v>46449</v>
      </c>
      <c r="C84" s="25"/>
      <c r="D84" s="26" t="str">
        <f>D10</f>
        <v>DDS 4</v>
      </c>
      <c r="E84" s="27" t="s">
        <v>130</v>
      </c>
      <c r="F84" s="22" t="str">
        <f>D6</f>
        <v>Dombo 7</v>
      </c>
    </row>
    <row r="85" spans="2:6" x14ac:dyDescent="0.5">
      <c r="B85" s="25">
        <f>IF(AND(D13&lt;&gt;"bye",D7&lt;&gt;"bye"),B$10+E13,"  ")</f>
        <v>46447</v>
      </c>
      <c r="C85" s="25"/>
      <c r="D85" s="26" t="str">
        <f>D13</f>
        <v>Concordia'86 2</v>
      </c>
      <c r="E85" s="27" t="s">
        <v>130</v>
      </c>
      <c r="F85" s="22" t="str">
        <f>D7</f>
        <v>Dorestad 2</v>
      </c>
    </row>
    <row r="86" spans="2:6" x14ac:dyDescent="0.5">
      <c r="B86" s="25">
        <f>IF(AND(D11&lt;&gt;"bye",D12&lt;&gt;"bye"),B$10+E11,"  ")</f>
        <v>46449</v>
      </c>
      <c r="C86" s="25"/>
      <c r="D86" s="26" t="str">
        <f>D11</f>
        <v>Utrecht Oost 2</v>
      </c>
      <c r="E86" s="27" t="s">
        <v>130</v>
      </c>
      <c r="F86" s="22" t="str">
        <f>D12</f>
        <v>HWH 3</v>
      </c>
    </row>
    <row r="87" spans="2:6" x14ac:dyDescent="0.5">
      <c r="B87" s="28"/>
      <c r="C87" s="28"/>
      <c r="D87" s="28"/>
      <c r="E87" s="28"/>
      <c r="F87" s="28"/>
    </row>
    <row r="88" spans="2:6" x14ac:dyDescent="0.5">
      <c r="B88" s="24" t="s">
        <v>135</v>
      </c>
      <c r="C88" s="24"/>
      <c r="D88" s="29">
        <f>_xlfn.ISOWEEKNUM(B11)</f>
        <v>11</v>
      </c>
      <c r="E88" s="23"/>
      <c r="F88" s="24"/>
    </row>
    <row r="89" spans="2:6" x14ac:dyDescent="0.5">
      <c r="B89" s="25">
        <f>IF(AND(D7&lt;&gt;"bye",D2&lt;&gt;"bye"),B$11+E7,"  ")</f>
        <v>46463</v>
      </c>
      <c r="C89" s="25"/>
      <c r="D89" s="26" t="str">
        <f>D7</f>
        <v>Dorestad 2</v>
      </c>
      <c r="E89" s="27" t="s">
        <v>130</v>
      </c>
      <c r="F89" s="22" t="str">
        <f>D2</f>
        <v>Wilhelminapark 2</v>
      </c>
    </row>
    <row r="90" spans="2:6" x14ac:dyDescent="0.5">
      <c r="B90" s="25">
        <f>IF(AND(D12&lt;&gt;"bye",D3&lt;&gt;"bye"),B$11+E12,"  ")</f>
        <v>46463</v>
      </c>
      <c r="C90" s="25"/>
      <c r="D90" s="26" t="str">
        <f>D12</f>
        <v>HWH 3</v>
      </c>
      <c r="E90" s="27" t="s">
        <v>130</v>
      </c>
      <c r="F90" s="22" t="str">
        <f>D3</f>
        <v>Wilhelminapark 3</v>
      </c>
    </row>
    <row r="91" spans="2:6" x14ac:dyDescent="0.5">
      <c r="B91" s="25">
        <f>IF(AND(D11&lt;&gt;"bye",D4&lt;&gt;"bye"),B$11+E11,"  ")</f>
        <v>46463</v>
      </c>
      <c r="C91" s="25"/>
      <c r="D91" s="26" t="str">
        <f>D11</f>
        <v>Utrecht Oost 2</v>
      </c>
      <c r="E91" s="27" t="s">
        <v>130</v>
      </c>
      <c r="F91" s="22" t="str">
        <f>D4</f>
        <v>B3R 1</v>
      </c>
    </row>
    <row r="92" spans="2:6" x14ac:dyDescent="0.5">
      <c r="B92" s="25">
        <f>IF(AND(D5&lt;&gt;"bye",D8&lt;&gt;"bye"),B$11+E5,"  ")</f>
        <v>46461</v>
      </c>
      <c r="C92" s="25"/>
      <c r="D92" s="26" t="str">
        <f>D5</f>
        <v>Victoria 2</v>
      </c>
      <c r="E92" s="27" t="s">
        <v>130</v>
      </c>
      <c r="F92" s="22" t="str">
        <f>D8</f>
        <v>Lekbridge 2</v>
      </c>
    </row>
    <row r="93" spans="2:6" x14ac:dyDescent="0.5">
      <c r="B93" s="25">
        <f>IF(AND(D6&lt;&gt;"bye",D13&lt;&gt;"bye"),B$11+E6,"  ")</f>
        <v>46461</v>
      </c>
      <c r="C93" s="25"/>
      <c r="D93" s="26" t="str">
        <f>D6</f>
        <v>Dombo 7</v>
      </c>
      <c r="E93" s="27" t="s">
        <v>130</v>
      </c>
      <c r="F93" s="22" t="str">
        <f>D13</f>
        <v>Concordia'86 2</v>
      </c>
    </row>
    <row r="94" spans="2:6" x14ac:dyDescent="0.5">
      <c r="B94" s="25">
        <f>IF(AND(D10&lt;&gt;"bye",D9&lt;&gt;"bye"),B$11+E10,"  ")</f>
        <v>46463</v>
      </c>
      <c r="C94" s="25"/>
      <c r="D94" s="26" t="str">
        <f>D10</f>
        <v>DDS 4</v>
      </c>
      <c r="E94" s="27" t="s">
        <v>130</v>
      </c>
      <c r="F94" s="22" t="str">
        <f>D9</f>
        <v>Bod'84 5</v>
      </c>
    </row>
    <row r="95" spans="2:6" x14ac:dyDescent="0.5">
      <c r="B95" s="28"/>
      <c r="C95" s="28"/>
      <c r="D95" s="28"/>
      <c r="E95" s="28"/>
      <c r="F95" s="28"/>
    </row>
    <row r="96" spans="2:6" x14ac:dyDescent="0.5">
      <c r="B96" s="24" t="s">
        <v>134</v>
      </c>
      <c r="C96" s="24"/>
      <c r="D96" s="29">
        <f>_xlfn.ISOWEEKNUM(B12)</f>
        <v>14</v>
      </c>
      <c r="E96" s="29" t="s">
        <v>133</v>
      </c>
      <c r="F96" s="24"/>
    </row>
    <row r="97" spans="2:6" x14ac:dyDescent="0.5">
      <c r="B97" s="25">
        <f>IF(AND(D2&lt;&gt;"bye",D13&lt;&gt;"bye"),B$12,"  ")</f>
        <v>46484</v>
      </c>
      <c r="C97" s="25"/>
      <c r="D97" s="26" t="str">
        <f>D2</f>
        <v>Wilhelminapark 2</v>
      </c>
      <c r="E97" s="27" t="s">
        <v>130</v>
      </c>
      <c r="F97" s="22" t="str">
        <f>D13</f>
        <v>Concordia'86 2</v>
      </c>
    </row>
    <row r="98" spans="2:6" x14ac:dyDescent="0.5">
      <c r="B98" s="25">
        <f>IF(AND(D3&lt;&gt;"bye",D11&lt;&gt;"bye"),B$12,"  ")</f>
        <v>46484</v>
      </c>
      <c r="C98" s="25"/>
      <c r="D98" s="26" t="str">
        <f>D3</f>
        <v>Wilhelminapark 3</v>
      </c>
      <c r="E98" s="27" t="s">
        <v>130</v>
      </c>
      <c r="F98" s="22" t="str">
        <f>D11</f>
        <v>Utrecht Oost 2</v>
      </c>
    </row>
    <row r="99" spans="2:6" x14ac:dyDescent="0.5">
      <c r="B99" s="25">
        <f>IF(AND(D4&lt;&gt;"bye",D10&lt;&gt;"bye"),B$12,"  ")</f>
        <v>46484</v>
      </c>
      <c r="C99" s="25"/>
      <c r="D99" s="26" t="str">
        <f>D4</f>
        <v>B3R 1</v>
      </c>
      <c r="E99" s="27" t="s">
        <v>130</v>
      </c>
      <c r="F99" s="22" t="str">
        <f>D10</f>
        <v>DDS 4</v>
      </c>
    </row>
    <row r="100" spans="2:6" x14ac:dyDescent="0.5">
      <c r="B100" s="25">
        <f>IF(AND(D9&lt;&gt;"bye",D5&lt;&gt;"bye"),B$12,"  ")</f>
        <v>46484</v>
      </c>
      <c r="C100" s="25"/>
      <c r="D100" s="26" t="str">
        <f>D9</f>
        <v>Bod'84 5</v>
      </c>
      <c r="E100" s="27" t="s">
        <v>130</v>
      </c>
      <c r="F100" s="22" t="str">
        <f>D5</f>
        <v>Victoria 2</v>
      </c>
    </row>
    <row r="101" spans="2:6" x14ac:dyDescent="0.5">
      <c r="B101" s="25">
        <f>IF(AND(D8&lt;&gt;"bye",D6&lt;&gt;"bye"),B$12,"  ")</f>
        <v>46484</v>
      </c>
      <c r="C101" s="25"/>
      <c r="D101" s="26" t="str">
        <f>D8</f>
        <v>Lekbridge 2</v>
      </c>
      <c r="E101" s="27" t="s">
        <v>130</v>
      </c>
      <c r="F101" s="22" t="str">
        <f>D6</f>
        <v>Dombo 7</v>
      </c>
    </row>
    <row r="102" spans="2:6" x14ac:dyDescent="0.5">
      <c r="B102" s="25">
        <f>IF(AND(D12&lt;&gt;"bye",D7&lt;&gt;"bye"),B$12,"  ")</f>
        <v>46484</v>
      </c>
      <c r="C102" s="25"/>
      <c r="D102" s="26" t="str">
        <f>D12</f>
        <v>HWH 3</v>
      </c>
      <c r="E102" s="27" t="s">
        <v>130</v>
      </c>
      <c r="F102" s="22" t="str">
        <f>D7</f>
        <v>Dorestad 2</v>
      </c>
    </row>
  </sheetData>
  <pageMargins left="0.7" right="0.7" top="0.75" bottom="0.75" header="0.3" footer="0.3"/>
  <ignoredErrors>
    <ignoredError sqref="D35 D44 B66 F66 D59 F29 F1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Hoofdklasse (12 teams)</vt:lpstr>
      <vt:lpstr>1e klasse A (11 teams)</vt:lpstr>
      <vt:lpstr>1e klasse B (12 teams)</vt:lpstr>
      <vt:lpstr>2e klasse (12 teams)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Kuijpers</dc:creator>
  <cp:lastModifiedBy>Ferdinand Verwijs</cp:lastModifiedBy>
  <dcterms:created xsi:type="dcterms:W3CDTF">2026-07-29T11:46:40Z</dcterms:created>
  <dcterms:modified xsi:type="dcterms:W3CDTF">2026-09-06T20:52:46Z</dcterms:modified>
</cp:coreProperties>
</file>